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yuanl\Desktop\新建文件夹\Figure 6-Source Data 1\"/>
    </mc:Choice>
  </mc:AlternateContent>
  <xr:revisionPtr revIDLastSave="0" documentId="13_ncr:1_{5B740B4F-3532-44C4-8670-6BE24F503B95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Figure 6A" sheetId="1" r:id="rId1"/>
    <sheet name="Figure 6B" sheetId="2" r:id="rId2"/>
    <sheet name="Figure 6C" sheetId="3" r:id="rId3"/>
    <sheet name="Figure 6F" sheetId="4" r:id="rId4"/>
    <sheet name="Figure 6G" sheetId="5" r:id="rId5"/>
    <sheet name="Figure 6H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6" l="1"/>
  <c r="C7" i="6"/>
  <c r="C8" i="6" s="1"/>
  <c r="C6" i="6"/>
  <c r="B6" i="6"/>
  <c r="H15" i="5"/>
  <c r="F15" i="5"/>
  <c r="G15" i="5" s="1"/>
  <c r="E15" i="5"/>
  <c r="H14" i="5"/>
  <c r="F14" i="5"/>
  <c r="G14" i="5" s="1"/>
  <c r="E14" i="5"/>
  <c r="H13" i="5"/>
  <c r="F13" i="5"/>
  <c r="G13" i="5" s="1"/>
  <c r="E13" i="5"/>
  <c r="H12" i="5"/>
  <c r="F12" i="5"/>
  <c r="G12" i="5" s="1"/>
  <c r="E12" i="5"/>
  <c r="H11" i="5"/>
  <c r="F11" i="5"/>
  <c r="G11" i="5" s="1"/>
  <c r="E11" i="5"/>
  <c r="H10" i="5"/>
  <c r="F10" i="5"/>
  <c r="G10" i="5" s="1"/>
  <c r="E10" i="5"/>
  <c r="G8" i="5"/>
  <c r="F8" i="5"/>
  <c r="E8" i="5"/>
  <c r="F7" i="5"/>
  <c r="G7" i="5" s="1"/>
  <c r="E7" i="5"/>
  <c r="F6" i="5"/>
  <c r="G6" i="5" s="1"/>
  <c r="E6" i="5"/>
  <c r="F5" i="5"/>
  <c r="G5" i="5" s="1"/>
  <c r="E5" i="5"/>
  <c r="F4" i="5"/>
  <c r="G4" i="5" s="1"/>
  <c r="E4" i="5"/>
  <c r="G3" i="5"/>
  <c r="F3" i="5"/>
  <c r="E3" i="5"/>
  <c r="H12" i="4"/>
  <c r="H13" i="4"/>
  <c r="H14" i="4"/>
  <c r="H15" i="4"/>
  <c r="H16" i="4"/>
  <c r="H11" i="4"/>
  <c r="G5" i="4"/>
  <c r="G6" i="4"/>
  <c r="G7" i="4"/>
  <c r="G8" i="4"/>
  <c r="G9" i="4"/>
  <c r="G11" i="4"/>
  <c r="G12" i="4"/>
  <c r="G13" i="4"/>
  <c r="G14" i="4"/>
  <c r="G15" i="4"/>
  <c r="G16" i="4"/>
  <c r="F5" i="4"/>
  <c r="F6" i="4"/>
  <c r="F7" i="4"/>
  <c r="F8" i="4"/>
  <c r="F9" i="4"/>
  <c r="F11" i="4"/>
  <c r="F12" i="4"/>
  <c r="F13" i="4"/>
  <c r="F14" i="4"/>
  <c r="F15" i="4"/>
  <c r="F16" i="4"/>
  <c r="G4" i="4"/>
  <c r="F4" i="4"/>
  <c r="E5" i="4"/>
  <c r="E6" i="4"/>
  <c r="E7" i="4"/>
  <c r="E8" i="4"/>
  <c r="E9" i="4"/>
  <c r="E11" i="4"/>
  <c r="E12" i="4"/>
  <c r="E13" i="4"/>
  <c r="E14" i="4"/>
  <c r="E15" i="4"/>
  <c r="E16" i="4"/>
  <c r="E4" i="4"/>
  <c r="T14" i="3"/>
  <c r="T15" i="3"/>
  <c r="T16" i="3"/>
  <c r="T13" i="3"/>
  <c r="R16" i="3"/>
  <c r="S16" i="3" s="1"/>
  <c r="Q16" i="3"/>
  <c r="S15" i="3"/>
  <c r="R15" i="3"/>
  <c r="Q15" i="3"/>
  <c r="R14" i="3"/>
  <c r="S14" i="3" s="1"/>
  <c r="Q14" i="3"/>
  <c r="S13" i="3"/>
  <c r="R13" i="3"/>
  <c r="Q13" i="3"/>
  <c r="R11" i="3"/>
  <c r="S11" i="3" s="1"/>
  <c r="Q11" i="3"/>
  <c r="R10" i="3"/>
  <c r="S10" i="3" s="1"/>
  <c r="Q10" i="3"/>
  <c r="R9" i="3"/>
  <c r="S9" i="3" s="1"/>
  <c r="Q9" i="3"/>
  <c r="R8" i="3"/>
  <c r="S8" i="3" s="1"/>
  <c r="Q8" i="3"/>
  <c r="R6" i="3"/>
  <c r="S6" i="3" s="1"/>
  <c r="Q6" i="3"/>
  <c r="R5" i="3"/>
  <c r="S5" i="3" s="1"/>
  <c r="Q5" i="3"/>
  <c r="R4" i="3"/>
  <c r="S4" i="3" s="1"/>
  <c r="Q4" i="3"/>
  <c r="S3" i="3"/>
  <c r="R3" i="3"/>
  <c r="Q3" i="3"/>
  <c r="D37" i="2"/>
  <c r="D36" i="2"/>
  <c r="C36" i="2"/>
  <c r="D35" i="2"/>
  <c r="C35" i="2"/>
  <c r="D34" i="2"/>
  <c r="C34" i="2"/>
  <c r="V25" i="1"/>
  <c r="V26" i="1"/>
  <c r="V27" i="1"/>
  <c r="V28" i="1"/>
  <c r="V29" i="1"/>
  <c r="V24" i="1"/>
  <c r="U25" i="1"/>
  <c r="U26" i="1"/>
  <c r="U27" i="1"/>
  <c r="U28" i="1"/>
  <c r="U29" i="1"/>
  <c r="U24" i="1"/>
  <c r="T25" i="1"/>
  <c r="T26" i="1"/>
  <c r="T27" i="1"/>
  <c r="T28" i="1"/>
  <c r="T29" i="1"/>
  <c r="T24" i="1"/>
  <c r="T18" i="1"/>
  <c r="T19" i="1"/>
  <c r="T20" i="1"/>
  <c r="T21" i="1"/>
  <c r="T22" i="1"/>
  <c r="T17" i="1"/>
  <c r="T11" i="1"/>
  <c r="T12" i="1"/>
  <c r="T13" i="1"/>
  <c r="T14" i="1"/>
  <c r="T15" i="1"/>
  <c r="T10" i="1"/>
  <c r="S8" i="1"/>
  <c r="S10" i="1"/>
  <c r="S11" i="1"/>
  <c r="S12" i="1"/>
  <c r="S13" i="1"/>
  <c r="S14" i="1"/>
  <c r="S15" i="1"/>
  <c r="S17" i="1"/>
  <c r="S18" i="1"/>
  <c r="S19" i="1"/>
  <c r="S20" i="1"/>
  <c r="S21" i="1"/>
  <c r="S22" i="1"/>
  <c r="S24" i="1"/>
  <c r="S25" i="1"/>
  <c r="S26" i="1"/>
  <c r="S27" i="1"/>
  <c r="S28" i="1"/>
  <c r="S29" i="1"/>
  <c r="R8" i="1"/>
  <c r="R10" i="1"/>
  <c r="R11" i="1"/>
  <c r="R12" i="1"/>
  <c r="R13" i="1"/>
  <c r="R14" i="1"/>
  <c r="R15" i="1"/>
  <c r="R17" i="1"/>
  <c r="R18" i="1"/>
  <c r="R19" i="1"/>
  <c r="R20" i="1"/>
  <c r="R21" i="1"/>
  <c r="R22" i="1"/>
  <c r="R24" i="1"/>
  <c r="R25" i="1"/>
  <c r="R26" i="1"/>
  <c r="R27" i="1"/>
  <c r="R28" i="1"/>
  <c r="R29" i="1"/>
  <c r="Q8" i="1"/>
  <c r="Q10" i="1"/>
  <c r="Q11" i="1"/>
  <c r="Q12" i="1"/>
  <c r="Q13" i="1"/>
  <c r="Q14" i="1"/>
  <c r="Q15" i="1"/>
  <c r="Q17" i="1"/>
  <c r="Q18" i="1"/>
  <c r="Q19" i="1"/>
  <c r="Q20" i="1"/>
  <c r="Q21" i="1"/>
  <c r="Q22" i="1"/>
  <c r="Q24" i="1"/>
  <c r="Q25" i="1"/>
  <c r="Q26" i="1"/>
  <c r="Q27" i="1"/>
  <c r="Q28" i="1"/>
  <c r="Q29" i="1"/>
  <c r="R7" i="1"/>
  <c r="S7" i="1" s="1"/>
  <c r="Q7" i="1"/>
  <c r="R6" i="1"/>
  <c r="S6" i="1" s="1"/>
  <c r="Q6" i="1"/>
  <c r="R5" i="1"/>
  <c r="S5" i="1" s="1"/>
  <c r="Q5" i="1"/>
  <c r="R4" i="1"/>
  <c r="S4" i="1" s="1"/>
  <c r="Q4" i="1"/>
  <c r="S3" i="1"/>
  <c r="R3" i="1"/>
  <c r="Q3" i="1"/>
</calcChain>
</file>

<file path=xl/sharedStrings.xml><?xml version="1.0" encoding="utf-8"?>
<sst xmlns="http://schemas.openxmlformats.org/spreadsheetml/2006/main" count="105" uniqueCount="36">
  <si>
    <t>N2</t>
  </si>
  <si>
    <t>12h</t>
  </si>
  <si>
    <t>24h</t>
  </si>
  <si>
    <t>36h</t>
  </si>
  <si>
    <t>48h</t>
  </si>
  <si>
    <t>trim-21(xwh13)</t>
    <phoneticPr fontId="2" type="noConversion"/>
  </si>
  <si>
    <t>ubc-21(xwh16)</t>
    <phoneticPr fontId="2" type="noConversion"/>
  </si>
  <si>
    <t>trim-21;ubc-21</t>
    <phoneticPr fontId="2" type="noConversion"/>
  </si>
  <si>
    <t>No. of germ cell corpses(Time post L4)</t>
    <phoneticPr fontId="2" type="noConversion"/>
  </si>
  <si>
    <t>Mean</t>
    <phoneticPr fontId="2" type="noConversion"/>
  </si>
  <si>
    <t>SD</t>
    <phoneticPr fontId="2" type="noConversion"/>
  </si>
  <si>
    <t>SEM</t>
    <phoneticPr fontId="2" type="noConversion"/>
  </si>
  <si>
    <t>P-Value</t>
    <phoneticPr fontId="2" type="noConversion"/>
  </si>
  <si>
    <t>comma</t>
  </si>
  <si>
    <t>1.5 fold</t>
  </si>
  <si>
    <t>2 fold</t>
  </si>
  <si>
    <t>2.5 fold</t>
  </si>
  <si>
    <t>3 fold</t>
  </si>
  <si>
    <t>4 fold</t>
  </si>
  <si>
    <t>No. of somatic cell corpses(Developmental Stages)</t>
    <phoneticPr fontId="2" type="noConversion"/>
  </si>
  <si>
    <t>Duration of cell corpse(min)</t>
    <phoneticPr fontId="2" type="noConversion"/>
  </si>
  <si>
    <t>ced-1(e1735)</t>
  </si>
  <si>
    <t>ced-1;trim-21</t>
    <phoneticPr fontId="2" type="noConversion"/>
  </si>
  <si>
    <t>N2</t>
    <phoneticPr fontId="2" type="noConversion"/>
  </si>
  <si>
    <t>CED-1::GFP</t>
  </si>
  <si>
    <t>GFP::RAB-5</t>
  </si>
  <si>
    <t>GFP::RAB-7</t>
  </si>
  <si>
    <t>LAAT-1::mCHERRY</t>
  </si>
  <si>
    <t>NUC-1::mCHERRY</t>
  </si>
  <si>
    <t>CPL-1::mChOint</t>
  </si>
  <si>
    <t>LAAT-1::GFP</t>
    <phoneticPr fontId="2" type="noConversion"/>
  </si>
  <si>
    <t>trim-21(xwh12)</t>
    <phoneticPr fontId="2" type="noConversion"/>
  </si>
  <si>
    <t>somatic cell corpses labeled by phagosomal markers</t>
    <phoneticPr fontId="2" type="noConversion"/>
  </si>
  <si>
    <t>germ cell corpses labeled by phagosomal markers</t>
    <phoneticPr fontId="2" type="noConversion"/>
  </si>
  <si>
    <t>trim-21</t>
  </si>
  <si>
    <t>AO staining labeled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</si>
</sst>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  <font>
      <i/>
      <sz val="10"/>
      <name val="Arial"/>
      <family val="2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9"/>
  <sheetViews>
    <sheetView workbookViewId="0">
      <selection activeCell="T2" sqref="T2"/>
    </sheetView>
  </sheetViews>
  <sheetFormatPr defaultRowHeight="14.25" x14ac:dyDescent="0.2"/>
  <cols>
    <col min="1" max="1" width="17.875" customWidth="1"/>
  </cols>
  <sheetData>
    <row r="1" spans="1:20" x14ac:dyDescent="0.2">
      <c r="A1" s="5" t="s">
        <v>19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20" x14ac:dyDescent="0.2">
      <c r="A2" s="1" t="s">
        <v>0</v>
      </c>
      <c r="Q2" t="s">
        <v>9</v>
      </c>
      <c r="R2" t="s">
        <v>10</v>
      </c>
      <c r="S2" t="s">
        <v>11</v>
      </c>
      <c r="T2" t="s">
        <v>12</v>
      </c>
    </row>
    <row r="3" spans="1:20" x14ac:dyDescent="0.2">
      <c r="A3" s="2" t="s">
        <v>13</v>
      </c>
      <c r="B3" s="3">
        <v>11</v>
      </c>
      <c r="C3" s="3">
        <v>11</v>
      </c>
      <c r="D3" s="3">
        <v>12</v>
      </c>
      <c r="E3" s="3">
        <v>9</v>
      </c>
      <c r="F3" s="3">
        <v>12</v>
      </c>
      <c r="G3" s="3">
        <v>11</v>
      </c>
      <c r="H3" s="3">
        <v>9</v>
      </c>
      <c r="I3" s="3">
        <v>10</v>
      </c>
      <c r="J3" s="3">
        <v>12</v>
      </c>
      <c r="K3" s="3">
        <v>9</v>
      </c>
      <c r="L3" s="3">
        <v>11</v>
      </c>
      <c r="M3" s="3">
        <v>9</v>
      </c>
      <c r="N3" s="3">
        <v>11</v>
      </c>
      <c r="O3" s="3">
        <v>10</v>
      </c>
      <c r="P3" s="3">
        <v>7</v>
      </c>
      <c r="Q3">
        <f>AVERAGE(B3:P3)</f>
        <v>10.266666666666667</v>
      </c>
      <c r="R3">
        <f>_xlfn.STDEV.P(B3:P3)</f>
        <v>1.3888444437333105</v>
      </c>
      <c r="S3">
        <f>R3/SQRT(15)</f>
        <v>0.35859809340345433</v>
      </c>
    </row>
    <row r="4" spans="1:20" x14ac:dyDescent="0.2">
      <c r="A4" s="2" t="s">
        <v>14</v>
      </c>
      <c r="B4" s="3">
        <v>13</v>
      </c>
      <c r="C4" s="3">
        <v>8</v>
      </c>
      <c r="D4" s="3">
        <v>11</v>
      </c>
      <c r="E4" s="3">
        <v>13</v>
      </c>
      <c r="F4" s="3">
        <v>12</v>
      </c>
      <c r="G4" s="3">
        <v>12</v>
      </c>
      <c r="H4" s="3">
        <v>13</v>
      </c>
      <c r="I4" s="3">
        <v>12</v>
      </c>
      <c r="J4" s="3">
        <v>11</v>
      </c>
      <c r="K4" s="3">
        <v>12</v>
      </c>
      <c r="L4" s="3">
        <v>12</v>
      </c>
      <c r="M4" s="3">
        <v>11</v>
      </c>
      <c r="N4" s="3">
        <v>13</v>
      </c>
      <c r="O4" s="3">
        <v>11</v>
      </c>
      <c r="P4" s="3">
        <v>14</v>
      </c>
      <c r="Q4">
        <f>AVERAGE(B4:P4)</f>
        <v>11.866666666666667</v>
      </c>
      <c r="R4">
        <f>_xlfn.STDEV.P(B4:P4)</f>
        <v>1.3597385369580759</v>
      </c>
      <c r="S4">
        <f>R4/SQRT(15)</f>
        <v>0.35108298058900439</v>
      </c>
    </row>
    <row r="5" spans="1:20" x14ac:dyDescent="0.2">
      <c r="A5" s="2" t="s">
        <v>15</v>
      </c>
      <c r="B5" s="3">
        <v>10</v>
      </c>
      <c r="C5" s="3">
        <v>9</v>
      </c>
      <c r="D5" s="3">
        <v>10</v>
      </c>
      <c r="E5" s="3">
        <v>13</v>
      </c>
      <c r="F5" s="3">
        <v>14</v>
      </c>
      <c r="G5" s="3">
        <v>11</v>
      </c>
      <c r="H5" s="3">
        <v>16</v>
      </c>
      <c r="I5" s="3">
        <v>11</v>
      </c>
      <c r="J5" s="3">
        <v>13</v>
      </c>
      <c r="K5" s="3">
        <v>16</v>
      </c>
      <c r="L5" s="3">
        <v>11</v>
      </c>
      <c r="M5" s="3">
        <v>10</v>
      </c>
      <c r="N5" s="3">
        <v>15</v>
      </c>
      <c r="O5" s="3">
        <v>11</v>
      </c>
      <c r="P5" s="3">
        <v>12</v>
      </c>
      <c r="Q5">
        <f>AVERAGE(B5:P5)</f>
        <v>12.133333333333333</v>
      </c>
      <c r="R5">
        <f>_xlfn.STDEV.P(B5:P5)</f>
        <v>2.1868292622475631</v>
      </c>
      <c r="S5">
        <f>R5/SQRT(15)</f>
        <v>0.56463688757892427</v>
      </c>
    </row>
    <row r="6" spans="1:20" x14ac:dyDescent="0.2">
      <c r="A6" s="2" t="s">
        <v>16</v>
      </c>
      <c r="B6" s="3">
        <v>4</v>
      </c>
      <c r="C6" s="3">
        <v>5</v>
      </c>
      <c r="D6" s="3">
        <v>4</v>
      </c>
      <c r="E6" s="3">
        <v>6</v>
      </c>
      <c r="F6" s="3">
        <v>9</v>
      </c>
      <c r="G6" s="3">
        <v>4</v>
      </c>
      <c r="H6" s="3">
        <v>8</v>
      </c>
      <c r="I6" s="3">
        <v>6</v>
      </c>
      <c r="J6" s="3">
        <v>8</v>
      </c>
      <c r="K6" s="3">
        <v>5</v>
      </c>
      <c r="L6" s="3">
        <v>6</v>
      </c>
      <c r="M6" s="3">
        <v>9</v>
      </c>
      <c r="N6" s="3">
        <v>4</v>
      </c>
      <c r="O6" s="3">
        <v>5</v>
      </c>
      <c r="P6" s="3">
        <v>8</v>
      </c>
      <c r="Q6">
        <f>AVERAGE(B6:P6)</f>
        <v>6.0666666666666664</v>
      </c>
      <c r="R6">
        <f>_xlfn.STDEV.P(B6:P6)</f>
        <v>1.8061622912192088</v>
      </c>
      <c r="S6">
        <f>R6/SQRT(15)</f>
        <v>0.46634909829598842</v>
      </c>
    </row>
    <row r="7" spans="1:20" x14ac:dyDescent="0.2">
      <c r="A7" s="2" t="s">
        <v>17</v>
      </c>
      <c r="B7" s="3">
        <v>1</v>
      </c>
      <c r="C7" s="3">
        <v>0</v>
      </c>
      <c r="D7" s="3">
        <v>1</v>
      </c>
      <c r="E7" s="3">
        <v>3</v>
      </c>
      <c r="F7" s="3">
        <v>2</v>
      </c>
      <c r="G7" s="3">
        <v>1</v>
      </c>
      <c r="H7" s="3">
        <v>0</v>
      </c>
      <c r="I7" s="3">
        <v>1</v>
      </c>
      <c r="J7" s="3">
        <v>3</v>
      </c>
      <c r="K7" s="3">
        <v>2</v>
      </c>
      <c r="L7" s="3">
        <v>4</v>
      </c>
      <c r="M7" s="3">
        <v>3</v>
      </c>
      <c r="N7" s="3">
        <v>2</v>
      </c>
      <c r="O7" s="3">
        <v>1</v>
      </c>
      <c r="P7" s="3">
        <v>1</v>
      </c>
      <c r="Q7">
        <f>AVERAGE(B7:P7)</f>
        <v>1.6666666666666667</v>
      </c>
      <c r="R7">
        <f>_xlfn.STDEV.P(B7:P7)</f>
        <v>1.1352924243950935</v>
      </c>
      <c r="S7">
        <f>R7/SQRT(15)</f>
        <v>0.29313124351717601</v>
      </c>
    </row>
    <row r="8" spans="1:20" x14ac:dyDescent="0.2">
      <c r="A8" s="2" t="s">
        <v>18</v>
      </c>
      <c r="B8" s="3">
        <v>0</v>
      </c>
      <c r="C8" s="3">
        <v>0</v>
      </c>
      <c r="D8" s="3">
        <v>1</v>
      </c>
      <c r="E8" s="3">
        <v>1</v>
      </c>
      <c r="F8" s="3">
        <v>1</v>
      </c>
      <c r="G8" s="3">
        <v>0</v>
      </c>
      <c r="H8" s="3">
        <v>1</v>
      </c>
      <c r="I8" s="3">
        <v>2</v>
      </c>
      <c r="J8" s="3">
        <v>1</v>
      </c>
      <c r="K8" s="3">
        <v>0</v>
      </c>
      <c r="L8" s="3">
        <v>0</v>
      </c>
      <c r="M8" s="3">
        <v>1</v>
      </c>
      <c r="N8" s="3">
        <v>1</v>
      </c>
      <c r="O8" s="3">
        <v>0</v>
      </c>
      <c r="P8" s="3">
        <v>1</v>
      </c>
      <c r="Q8">
        <f t="shared" ref="Q8:Q29" si="0">AVERAGE(B8:P8)</f>
        <v>0.66666666666666663</v>
      </c>
      <c r="R8">
        <f t="shared" ref="R8:R29" si="1">_xlfn.STDEV.P(B8:P8)</f>
        <v>0.59628479399994394</v>
      </c>
      <c r="S8">
        <f t="shared" ref="S8:S29" si="2">R8/SQRT(15)</f>
        <v>0.1539600717839002</v>
      </c>
    </row>
    <row r="9" spans="1:20" x14ac:dyDescent="0.2">
      <c r="A9" s="4" t="s">
        <v>5</v>
      </c>
    </row>
    <row r="10" spans="1:20" x14ac:dyDescent="0.2">
      <c r="A10" s="2" t="s">
        <v>13</v>
      </c>
      <c r="B10" s="3">
        <v>14</v>
      </c>
      <c r="C10" s="3">
        <v>15</v>
      </c>
      <c r="D10" s="3">
        <v>10</v>
      </c>
      <c r="E10" s="3">
        <v>13</v>
      </c>
      <c r="F10" s="3">
        <v>12</v>
      </c>
      <c r="G10" s="3">
        <v>12</v>
      </c>
      <c r="H10" s="3">
        <v>11</v>
      </c>
      <c r="I10" s="3">
        <v>14</v>
      </c>
      <c r="J10" s="3">
        <v>8</v>
      </c>
      <c r="K10" s="3">
        <v>10</v>
      </c>
      <c r="L10" s="3">
        <v>12</v>
      </c>
      <c r="M10" s="3">
        <v>10</v>
      </c>
      <c r="N10" s="3">
        <v>11</v>
      </c>
      <c r="O10" s="3">
        <v>10</v>
      </c>
      <c r="P10" s="3">
        <v>13</v>
      </c>
      <c r="Q10">
        <f t="shared" si="0"/>
        <v>11.666666666666666</v>
      </c>
      <c r="R10">
        <f t="shared" si="1"/>
        <v>1.8499249234015476</v>
      </c>
      <c r="S10">
        <f t="shared" si="2"/>
        <v>0.47764856133788164</v>
      </c>
      <c r="T10">
        <f>_xlfn.T.TEST(B3:P3,B10:P10,2,2)</f>
        <v>3.1478825322148567E-2</v>
      </c>
    </row>
    <row r="11" spans="1:20" x14ac:dyDescent="0.2">
      <c r="A11" s="2" t="s">
        <v>14</v>
      </c>
      <c r="B11" s="3">
        <v>16</v>
      </c>
      <c r="C11" s="3">
        <v>9</v>
      </c>
      <c r="D11" s="3">
        <v>10</v>
      </c>
      <c r="E11" s="3">
        <v>14</v>
      </c>
      <c r="F11" s="3">
        <v>12</v>
      </c>
      <c r="G11" s="3">
        <v>17</v>
      </c>
      <c r="H11" s="3">
        <v>20</v>
      </c>
      <c r="I11" s="3">
        <v>9</v>
      </c>
      <c r="J11" s="3">
        <v>18</v>
      </c>
      <c r="K11" s="3">
        <v>13</v>
      </c>
      <c r="L11" s="3">
        <v>17</v>
      </c>
      <c r="M11" s="3">
        <v>15</v>
      </c>
      <c r="N11" s="3">
        <v>11</v>
      </c>
      <c r="O11" s="3">
        <v>15</v>
      </c>
      <c r="P11" s="3">
        <v>13</v>
      </c>
      <c r="Q11">
        <f t="shared" si="0"/>
        <v>13.933333333333334</v>
      </c>
      <c r="R11">
        <f t="shared" si="1"/>
        <v>3.2345358588555206</v>
      </c>
      <c r="S11">
        <f t="shared" si="2"/>
        <v>0.83515356760387571</v>
      </c>
      <c r="T11">
        <f t="shared" ref="T11:T15" si="3">_xlfn.T.TEST(B4:P4,B11:P11,2,2)</f>
        <v>3.5923486185605209E-2</v>
      </c>
    </row>
    <row r="12" spans="1:20" x14ac:dyDescent="0.2">
      <c r="A12" s="2" t="s">
        <v>15</v>
      </c>
      <c r="B12" s="3">
        <v>17</v>
      </c>
      <c r="C12" s="3">
        <v>16</v>
      </c>
      <c r="D12" s="3">
        <v>16</v>
      </c>
      <c r="E12" s="3">
        <v>13</v>
      </c>
      <c r="F12" s="3">
        <v>12</v>
      </c>
      <c r="G12" s="3">
        <v>13</v>
      </c>
      <c r="H12" s="3">
        <v>15</v>
      </c>
      <c r="I12" s="3">
        <v>15</v>
      </c>
      <c r="J12" s="3">
        <v>12</v>
      </c>
      <c r="K12" s="3">
        <v>11</v>
      </c>
      <c r="L12" s="3">
        <v>15</v>
      </c>
      <c r="M12" s="3">
        <v>17</v>
      </c>
      <c r="N12" s="3">
        <v>13</v>
      </c>
      <c r="O12" s="3">
        <v>16</v>
      </c>
      <c r="P12" s="3">
        <v>12</v>
      </c>
      <c r="Q12">
        <f t="shared" si="0"/>
        <v>14.2</v>
      </c>
      <c r="R12">
        <f t="shared" si="1"/>
        <v>1.9390719429665315</v>
      </c>
      <c r="S12">
        <f t="shared" si="2"/>
        <v>0.500666222813829</v>
      </c>
      <c r="T12">
        <f t="shared" si="3"/>
        <v>1.3219223002710567E-2</v>
      </c>
    </row>
    <row r="13" spans="1:20" x14ac:dyDescent="0.2">
      <c r="A13" s="2" t="s">
        <v>16</v>
      </c>
      <c r="B13" s="3">
        <v>10</v>
      </c>
      <c r="C13" s="3">
        <v>8</v>
      </c>
      <c r="D13" s="3">
        <v>7</v>
      </c>
      <c r="E13" s="3">
        <v>8</v>
      </c>
      <c r="F13" s="3">
        <v>8</v>
      </c>
      <c r="G13" s="3">
        <v>3</v>
      </c>
      <c r="H13" s="3">
        <v>6</v>
      </c>
      <c r="I13" s="3">
        <v>6</v>
      </c>
      <c r="J13" s="3">
        <v>7</v>
      </c>
      <c r="K13" s="3">
        <v>6</v>
      </c>
      <c r="L13" s="3">
        <v>7</v>
      </c>
      <c r="M13" s="3">
        <v>8</v>
      </c>
      <c r="N13" s="3">
        <v>9</v>
      </c>
      <c r="O13" s="3">
        <v>8</v>
      </c>
      <c r="P13" s="3">
        <v>5</v>
      </c>
      <c r="Q13">
        <f t="shared" si="0"/>
        <v>7.0666666666666664</v>
      </c>
      <c r="R13">
        <f t="shared" si="1"/>
        <v>1.6519348924485155</v>
      </c>
      <c r="S13">
        <f t="shared" si="2"/>
        <v>0.42652775516480274</v>
      </c>
      <c r="T13">
        <f t="shared" si="3"/>
        <v>0.13756885272954267</v>
      </c>
    </row>
    <row r="14" spans="1:20" x14ac:dyDescent="0.2">
      <c r="A14" s="2" t="s">
        <v>17</v>
      </c>
      <c r="B14" s="3">
        <v>4</v>
      </c>
      <c r="C14" s="3">
        <v>4</v>
      </c>
      <c r="D14" s="3">
        <v>5</v>
      </c>
      <c r="E14" s="3">
        <v>1</v>
      </c>
      <c r="F14" s="3">
        <v>6</v>
      </c>
      <c r="G14" s="3">
        <v>1</v>
      </c>
      <c r="H14" s="3">
        <v>3</v>
      </c>
      <c r="I14" s="3">
        <v>1</v>
      </c>
      <c r="J14" s="3">
        <v>4</v>
      </c>
      <c r="K14" s="3">
        <v>2</v>
      </c>
      <c r="L14" s="3">
        <v>3</v>
      </c>
      <c r="M14" s="3">
        <v>3</v>
      </c>
      <c r="N14" s="3">
        <v>4</v>
      </c>
      <c r="O14" s="3">
        <v>5</v>
      </c>
      <c r="P14" s="3">
        <v>2</v>
      </c>
      <c r="Q14">
        <f t="shared" si="0"/>
        <v>3.2</v>
      </c>
      <c r="R14">
        <f t="shared" si="1"/>
        <v>1.5143755588800729</v>
      </c>
      <c r="S14">
        <f t="shared" si="2"/>
        <v>0.39101008796307146</v>
      </c>
      <c r="T14">
        <f t="shared" si="3"/>
        <v>5.1984757785771855E-3</v>
      </c>
    </row>
    <row r="15" spans="1:20" x14ac:dyDescent="0.2">
      <c r="A15" s="2" t="s">
        <v>18</v>
      </c>
      <c r="B15" s="3">
        <v>0</v>
      </c>
      <c r="C15" s="3">
        <v>0</v>
      </c>
      <c r="D15" s="3">
        <v>0</v>
      </c>
      <c r="E15" s="3">
        <v>1</v>
      </c>
      <c r="F15" s="3">
        <v>1</v>
      </c>
      <c r="G15" s="3">
        <v>1</v>
      </c>
      <c r="H15" s="3">
        <v>0</v>
      </c>
      <c r="I15" s="3">
        <v>0</v>
      </c>
      <c r="J15" s="3">
        <v>1</v>
      </c>
      <c r="K15" s="3">
        <v>0</v>
      </c>
      <c r="L15" s="3">
        <v>0</v>
      </c>
      <c r="M15" s="3">
        <v>1</v>
      </c>
      <c r="N15" s="3">
        <v>0</v>
      </c>
      <c r="O15" s="3">
        <v>2</v>
      </c>
      <c r="P15" s="3">
        <v>1</v>
      </c>
      <c r="Q15">
        <f t="shared" si="0"/>
        <v>0.53333333333333333</v>
      </c>
      <c r="R15">
        <f t="shared" si="1"/>
        <v>0.6182412330330469</v>
      </c>
      <c r="S15">
        <f t="shared" si="2"/>
        <v>0.15962919996504862</v>
      </c>
      <c r="T15">
        <f t="shared" si="3"/>
        <v>0.56600928840603748</v>
      </c>
    </row>
    <row r="16" spans="1:20" x14ac:dyDescent="0.2">
      <c r="A16" s="4" t="s">
        <v>6</v>
      </c>
    </row>
    <row r="17" spans="1:22" x14ac:dyDescent="0.2">
      <c r="A17" s="2" t="s">
        <v>13</v>
      </c>
      <c r="B17" s="3">
        <v>9</v>
      </c>
      <c r="C17" s="3">
        <v>9</v>
      </c>
      <c r="D17" s="3">
        <v>12</v>
      </c>
      <c r="E17" s="3">
        <v>10</v>
      </c>
      <c r="F17" s="3">
        <v>10</v>
      </c>
      <c r="G17" s="3">
        <v>11</v>
      </c>
      <c r="H17" s="3">
        <v>12</v>
      </c>
      <c r="I17" s="3">
        <v>13</v>
      </c>
      <c r="J17" s="3">
        <v>12</v>
      </c>
      <c r="K17" s="3">
        <v>10</v>
      </c>
      <c r="L17" s="3">
        <v>13</v>
      </c>
      <c r="M17" s="3">
        <v>12</v>
      </c>
      <c r="N17" s="3">
        <v>13</v>
      </c>
      <c r="O17" s="3">
        <v>15</v>
      </c>
      <c r="P17" s="3">
        <v>12</v>
      </c>
      <c r="Q17">
        <f t="shared" si="0"/>
        <v>11.533333333333333</v>
      </c>
      <c r="R17">
        <f t="shared" si="1"/>
        <v>1.6275407487644937</v>
      </c>
      <c r="S17">
        <f t="shared" si="2"/>
        <v>0.42022921434925559</v>
      </c>
      <c r="T17">
        <f>_xlfn.T.TEST(B3:P3,B17:P17,2,2)</f>
        <v>3.5057492548351783E-2</v>
      </c>
    </row>
    <row r="18" spans="1:22" x14ac:dyDescent="0.2">
      <c r="A18" s="2" t="s">
        <v>14</v>
      </c>
      <c r="B18" s="3">
        <v>15</v>
      </c>
      <c r="C18" s="3">
        <v>14</v>
      </c>
      <c r="D18" s="3">
        <v>12</v>
      </c>
      <c r="E18" s="3">
        <v>18</v>
      </c>
      <c r="F18" s="3">
        <v>11</v>
      </c>
      <c r="G18" s="3">
        <v>16</v>
      </c>
      <c r="H18" s="3">
        <v>18</v>
      </c>
      <c r="I18" s="3">
        <v>12</v>
      </c>
      <c r="J18" s="3">
        <v>10</v>
      </c>
      <c r="K18" s="3">
        <v>13</v>
      </c>
      <c r="L18" s="3">
        <v>15</v>
      </c>
      <c r="M18" s="3">
        <v>11</v>
      </c>
      <c r="N18" s="3">
        <v>16</v>
      </c>
      <c r="O18" s="3">
        <v>13</v>
      </c>
      <c r="P18" s="3">
        <v>14</v>
      </c>
      <c r="Q18">
        <f t="shared" si="0"/>
        <v>13.866666666666667</v>
      </c>
      <c r="R18">
        <f t="shared" si="1"/>
        <v>2.3907228102721478</v>
      </c>
      <c r="S18">
        <f t="shared" si="2"/>
        <v>0.61728197530548146</v>
      </c>
      <c r="T18">
        <f t="shared" ref="T18:T22" si="4">_xlfn.T.TEST(B4:P4,B18:P18,2,2)</f>
        <v>1.1066050563508239E-2</v>
      </c>
    </row>
    <row r="19" spans="1:22" x14ac:dyDescent="0.2">
      <c r="A19" s="2" t="s">
        <v>15</v>
      </c>
      <c r="B19" s="3">
        <v>13</v>
      </c>
      <c r="C19" s="3">
        <v>17</v>
      </c>
      <c r="D19" s="3">
        <v>12</v>
      </c>
      <c r="E19" s="3">
        <v>13</v>
      </c>
      <c r="F19" s="3">
        <v>20</v>
      </c>
      <c r="G19" s="3">
        <v>21</v>
      </c>
      <c r="H19" s="3">
        <v>13</v>
      </c>
      <c r="I19" s="3">
        <v>21</v>
      </c>
      <c r="J19" s="3">
        <v>20</v>
      </c>
      <c r="K19" s="3">
        <v>18</v>
      </c>
      <c r="L19" s="3">
        <v>15</v>
      </c>
      <c r="M19" s="3">
        <v>18</v>
      </c>
      <c r="N19" s="3">
        <v>19</v>
      </c>
      <c r="O19" s="3">
        <v>19</v>
      </c>
      <c r="P19" s="3">
        <v>21</v>
      </c>
      <c r="Q19">
        <f t="shared" si="0"/>
        <v>17.333333333333332</v>
      </c>
      <c r="R19">
        <f t="shared" si="1"/>
        <v>3.1763011332190922</v>
      </c>
      <c r="S19">
        <f t="shared" si="2"/>
        <v>0.8201174260998193</v>
      </c>
      <c r="T19">
        <f t="shared" si="4"/>
        <v>2.4495845341058856E-5</v>
      </c>
    </row>
    <row r="20" spans="1:22" x14ac:dyDescent="0.2">
      <c r="A20" s="2" t="s">
        <v>16</v>
      </c>
      <c r="B20" s="3">
        <v>7</v>
      </c>
      <c r="C20" s="3">
        <v>5</v>
      </c>
      <c r="D20" s="3">
        <v>12</v>
      </c>
      <c r="E20" s="3">
        <v>11</v>
      </c>
      <c r="F20" s="3">
        <v>9</v>
      </c>
      <c r="G20" s="3">
        <v>7</v>
      </c>
      <c r="H20" s="3">
        <v>7</v>
      </c>
      <c r="I20" s="3">
        <v>6</v>
      </c>
      <c r="J20" s="3">
        <v>4</v>
      </c>
      <c r="K20" s="3">
        <v>5</v>
      </c>
      <c r="L20" s="3">
        <v>6</v>
      </c>
      <c r="M20" s="3">
        <v>7</v>
      </c>
      <c r="N20" s="3">
        <v>5</v>
      </c>
      <c r="O20" s="3">
        <v>8</v>
      </c>
      <c r="P20" s="3">
        <v>9</v>
      </c>
      <c r="Q20">
        <f t="shared" si="0"/>
        <v>7.2</v>
      </c>
      <c r="R20">
        <f t="shared" si="1"/>
        <v>2.1969676071045443</v>
      </c>
      <c r="S20">
        <f t="shared" si="2"/>
        <v>0.56725459696487057</v>
      </c>
      <c r="T20">
        <f t="shared" si="4"/>
        <v>0.14714271777923793</v>
      </c>
    </row>
    <row r="21" spans="1:22" x14ac:dyDescent="0.2">
      <c r="A21" s="2" t="s">
        <v>17</v>
      </c>
      <c r="B21" s="3">
        <v>4</v>
      </c>
      <c r="C21" s="3">
        <v>0</v>
      </c>
      <c r="D21" s="3">
        <v>12</v>
      </c>
      <c r="E21" s="3">
        <v>1</v>
      </c>
      <c r="F21" s="3">
        <v>1</v>
      </c>
      <c r="G21" s="3">
        <v>2</v>
      </c>
      <c r="H21" s="3">
        <v>2</v>
      </c>
      <c r="I21" s="3">
        <v>4</v>
      </c>
      <c r="J21" s="3">
        <v>3</v>
      </c>
      <c r="K21" s="3">
        <v>1</v>
      </c>
      <c r="L21" s="3">
        <v>0</v>
      </c>
      <c r="M21" s="3">
        <v>1</v>
      </c>
      <c r="N21" s="3">
        <v>1</v>
      </c>
      <c r="O21" s="3">
        <v>2</v>
      </c>
      <c r="P21" s="3">
        <v>3</v>
      </c>
      <c r="Q21">
        <f t="shared" si="0"/>
        <v>2.4666666666666668</v>
      </c>
      <c r="R21">
        <f t="shared" si="1"/>
        <v>2.8252826800556119</v>
      </c>
      <c r="S21">
        <f t="shared" si="2"/>
        <v>0.72948485121224282</v>
      </c>
      <c r="T21">
        <f t="shared" si="4"/>
        <v>0.33398782684724604</v>
      </c>
    </row>
    <row r="22" spans="1:22" x14ac:dyDescent="0.2">
      <c r="A22" s="2" t="s">
        <v>18</v>
      </c>
      <c r="B22" s="3">
        <v>0</v>
      </c>
      <c r="C22" s="3">
        <v>2</v>
      </c>
      <c r="D22" s="3">
        <v>12</v>
      </c>
      <c r="E22" s="3">
        <v>0</v>
      </c>
      <c r="F22" s="3">
        <v>0</v>
      </c>
      <c r="G22" s="3">
        <v>1</v>
      </c>
      <c r="H22" s="3">
        <v>1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1</v>
      </c>
      <c r="O22" s="3">
        <v>0</v>
      </c>
      <c r="P22" s="3">
        <v>0</v>
      </c>
      <c r="Q22">
        <f t="shared" si="0"/>
        <v>1.1333333333333333</v>
      </c>
      <c r="R22">
        <f t="shared" si="1"/>
        <v>2.9634814361190491</v>
      </c>
      <c r="S22">
        <f t="shared" si="2"/>
        <v>0.76516761659226107</v>
      </c>
      <c r="T22">
        <f t="shared" si="4"/>
        <v>0.56812969469410479</v>
      </c>
    </row>
    <row r="23" spans="1:22" x14ac:dyDescent="0.2">
      <c r="A23" s="4" t="s">
        <v>7</v>
      </c>
    </row>
    <row r="24" spans="1:22" x14ac:dyDescent="0.2">
      <c r="A24" s="2" t="s">
        <v>13</v>
      </c>
      <c r="B24" s="3">
        <v>9</v>
      </c>
      <c r="C24" s="3">
        <v>11</v>
      </c>
      <c r="D24" s="3">
        <v>7</v>
      </c>
      <c r="E24" s="3">
        <v>10</v>
      </c>
      <c r="F24" s="3">
        <v>6</v>
      </c>
      <c r="G24" s="3">
        <v>14</v>
      </c>
      <c r="H24" s="3">
        <v>13</v>
      </c>
      <c r="I24" s="3">
        <v>13</v>
      </c>
      <c r="J24" s="3">
        <v>14</v>
      </c>
      <c r="K24" s="3">
        <v>11</v>
      </c>
      <c r="L24" s="3">
        <v>11</v>
      </c>
      <c r="M24" s="3">
        <v>12</v>
      </c>
      <c r="N24" s="3">
        <v>8</v>
      </c>
      <c r="O24" s="3">
        <v>11</v>
      </c>
      <c r="P24" s="3">
        <v>13</v>
      </c>
      <c r="Q24">
        <f t="shared" si="0"/>
        <v>10.866666666666667</v>
      </c>
      <c r="R24">
        <f t="shared" si="1"/>
        <v>2.3907228102721478</v>
      </c>
      <c r="S24">
        <f t="shared" si="2"/>
        <v>0.61728197530548146</v>
      </c>
      <c r="T24">
        <f>_xlfn.T.TEST(B3:P3,B24:P24,2,2)</f>
        <v>0.42365597580823311</v>
      </c>
      <c r="U24">
        <f>_xlfn.T.TEST(B10:P10,B24:P24,2,2)</f>
        <v>0.33054491790181861</v>
      </c>
      <c r="V24">
        <f>_xlfn.T.TEST(B17:P17,B24:P24,2,2)</f>
        <v>0.39574505756640099</v>
      </c>
    </row>
    <row r="25" spans="1:22" x14ac:dyDescent="0.2">
      <c r="A25" s="2" t="s">
        <v>14</v>
      </c>
      <c r="B25" s="3">
        <v>15</v>
      </c>
      <c r="C25" s="3">
        <v>15</v>
      </c>
      <c r="D25" s="3">
        <v>16</v>
      </c>
      <c r="E25" s="3">
        <v>11</v>
      </c>
      <c r="F25" s="3">
        <v>17</v>
      </c>
      <c r="G25" s="3">
        <v>12</v>
      </c>
      <c r="H25" s="3">
        <v>16</v>
      </c>
      <c r="I25" s="3">
        <v>12</v>
      </c>
      <c r="J25" s="3">
        <v>16</v>
      </c>
      <c r="K25" s="3">
        <v>12</v>
      </c>
      <c r="L25" s="3">
        <v>15</v>
      </c>
      <c r="M25" s="3">
        <v>14</v>
      </c>
      <c r="N25" s="3">
        <v>16</v>
      </c>
      <c r="O25" s="3">
        <v>16</v>
      </c>
      <c r="P25" s="3">
        <v>14</v>
      </c>
      <c r="Q25">
        <f t="shared" si="0"/>
        <v>14.466666666666667</v>
      </c>
      <c r="R25">
        <f t="shared" si="1"/>
        <v>1.8208667044996885</v>
      </c>
      <c r="S25">
        <f t="shared" si="2"/>
        <v>0.47014576147939169</v>
      </c>
      <c r="T25">
        <f t="shared" ref="T25:T29" si="5">_xlfn.T.TEST(B4:P4,B25:P25,2,2)</f>
        <v>1.9709129113962669E-4</v>
      </c>
      <c r="U25">
        <f t="shared" ref="U25:U29" si="6">_xlfn.T.TEST(B11:P11,B25:P25,2,2)</f>
        <v>0.59508888256792303</v>
      </c>
      <c r="V25">
        <f t="shared" ref="V25:V29" si="7">_xlfn.T.TEST(B18:P18,B25:P25,2,2)</f>
        <v>0.46126616063029313</v>
      </c>
    </row>
    <row r="26" spans="1:22" x14ac:dyDescent="0.2">
      <c r="A26" s="2" t="s">
        <v>15</v>
      </c>
      <c r="B26" s="3">
        <v>14</v>
      </c>
      <c r="C26" s="3">
        <v>13</v>
      </c>
      <c r="D26" s="3">
        <v>19</v>
      </c>
      <c r="E26" s="3">
        <v>16</v>
      </c>
      <c r="F26" s="3">
        <v>12</v>
      </c>
      <c r="G26" s="3">
        <v>15</v>
      </c>
      <c r="H26" s="3">
        <v>16</v>
      </c>
      <c r="I26" s="3">
        <v>17</v>
      </c>
      <c r="J26" s="3">
        <v>17</v>
      </c>
      <c r="K26" s="3">
        <v>15</v>
      </c>
      <c r="L26" s="3">
        <v>15</v>
      </c>
      <c r="M26" s="3">
        <v>11</v>
      </c>
      <c r="N26" s="3">
        <v>15</v>
      </c>
      <c r="O26" s="3">
        <v>20</v>
      </c>
      <c r="P26" s="3">
        <v>16</v>
      </c>
      <c r="Q26">
        <f t="shared" si="0"/>
        <v>15.4</v>
      </c>
      <c r="R26">
        <f t="shared" si="1"/>
        <v>2.3036203390894663</v>
      </c>
      <c r="S26">
        <f t="shared" si="2"/>
        <v>0.59479221395187898</v>
      </c>
      <c r="T26">
        <f t="shared" si="5"/>
        <v>6.3050594173982909E-4</v>
      </c>
      <c r="U26">
        <f t="shared" si="6"/>
        <v>0.14710309224322499</v>
      </c>
      <c r="V26">
        <f t="shared" si="7"/>
        <v>7.5845597592936409E-2</v>
      </c>
    </row>
    <row r="27" spans="1:22" x14ac:dyDescent="0.2">
      <c r="A27" s="2" t="s">
        <v>16</v>
      </c>
      <c r="B27" s="3">
        <v>4</v>
      </c>
      <c r="C27" s="3">
        <v>9</v>
      </c>
      <c r="D27" s="3">
        <v>10</v>
      </c>
      <c r="E27" s="3">
        <v>6</v>
      </c>
      <c r="F27" s="3">
        <v>3</v>
      </c>
      <c r="G27" s="3">
        <v>9</v>
      </c>
      <c r="H27" s="3">
        <v>10</v>
      </c>
      <c r="I27" s="3">
        <v>7</v>
      </c>
      <c r="J27" s="3">
        <v>6</v>
      </c>
      <c r="K27" s="3">
        <v>5</v>
      </c>
      <c r="L27" s="3">
        <v>8</v>
      </c>
      <c r="M27" s="3">
        <v>7</v>
      </c>
      <c r="N27" s="3">
        <v>8</v>
      </c>
      <c r="O27" s="3">
        <v>10</v>
      </c>
      <c r="P27" s="3">
        <v>8</v>
      </c>
      <c r="Q27">
        <f t="shared" si="0"/>
        <v>7.333333333333333</v>
      </c>
      <c r="R27">
        <f t="shared" si="1"/>
        <v>2.1186998109427604</v>
      </c>
      <c r="S27">
        <f t="shared" si="2"/>
        <v>0.54704593889294084</v>
      </c>
      <c r="T27">
        <f t="shared" si="5"/>
        <v>9.9771952784121223E-2</v>
      </c>
      <c r="U27">
        <f t="shared" si="6"/>
        <v>0.71314212812109612</v>
      </c>
      <c r="V27">
        <f t="shared" si="7"/>
        <v>0.87133425382185392</v>
      </c>
    </row>
    <row r="28" spans="1:22" x14ac:dyDescent="0.2">
      <c r="A28" s="2" t="s">
        <v>17</v>
      </c>
      <c r="B28" s="3">
        <v>2</v>
      </c>
      <c r="C28" s="3">
        <v>3</v>
      </c>
      <c r="D28" s="3">
        <v>5</v>
      </c>
      <c r="E28" s="3">
        <v>3</v>
      </c>
      <c r="F28" s="3">
        <v>2</v>
      </c>
      <c r="G28" s="3">
        <v>3</v>
      </c>
      <c r="H28" s="3">
        <v>2</v>
      </c>
      <c r="I28" s="3">
        <v>1</v>
      </c>
      <c r="J28" s="3">
        <v>3</v>
      </c>
      <c r="K28" s="3">
        <v>4</v>
      </c>
      <c r="L28" s="3">
        <v>1</v>
      </c>
      <c r="M28" s="3">
        <v>2</v>
      </c>
      <c r="N28" s="3">
        <v>3</v>
      </c>
      <c r="O28" s="3">
        <v>4</v>
      </c>
      <c r="P28" s="3">
        <v>3</v>
      </c>
      <c r="Q28">
        <f t="shared" si="0"/>
        <v>2.7333333333333334</v>
      </c>
      <c r="R28">
        <f t="shared" si="1"/>
        <v>1.0624918300339485</v>
      </c>
      <c r="S28">
        <f t="shared" si="2"/>
        <v>0.27433421088019494</v>
      </c>
      <c r="T28">
        <f t="shared" si="5"/>
        <v>1.5900738660784574E-2</v>
      </c>
      <c r="U28">
        <f t="shared" si="6"/>
        <v>0.35330499727088083</v>
      </c>
      <c r="V28">
        <f t="shared" si="7"/>
        <v>0.74343954874911777</v>
      </c>
    </row>
    <row r="29" spans="1:22" x14ac:dyDescent="0.2">
      <c r="A29" s="2" t="s">
        <v>18</v>
      </c>
      <c r="B29" s="3">
        <v>1</v>
      </c>
      <c r="C29" s="3">
        <v>1</v>
      </c>
      <c r="D29" s="3">
        <v>0</v>
      </c>
      <c r="E29" s="3">
        <v>1</v>
      </c>
      <c r="F29" s="3">
        <v>1</v>
      </c>
      <c r="G29" s="3">
        <v>0</v>
      </c>
      <c r="H29" s="3">
        <v>1</v>
      </c>
      <c r="I29" s="3">
        <v>0</v>
      </c>
      <c r="J29" s="3">
        <v>1</v>
      </c>
      <c r="K29" s="3">
        <v>2</v>
      </c>
      <c r="L29" s="3">
        <v>1</v>
      </c>
      <c r="M29" s="3">
        <v>0</v>
      </c>
      <c r="N29" s="3">
        <v>0</v>
      </c>
      <c r="O29" s="3">
        <v>0</v>
      </c>
      <c r="P29" s="3">
        <v>0</v>
      </c>
      <c r="Q29">
        <f t="shared" si="0"/>
        <v>0.6</v>
      </c>
      <c r="R29">
        <f t="shared" si="1"/>
        <v>0.61101009266077866</v>
      </c>
      <c r="S29">
        <f t="shared" si="2"/>
        <v>0.15776212754932309</v>
      </c>
      <c r="T29">
        <f t="shared" si="5"/>
        <v>0.77230733156908515</v>
      </c>
      <c r="U29">
        <f t="shared" si="6"/>
        <v>0.77624673523981569</v>
      </c>
      <c r="V29">
        <f t="shared" si="7"/>
        <v>0.51495755369306395</v>
      </c>
    </row>
  </sheetData>
  <mergeCells count="1">
    <mergeCell ref="A1:P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4B77D-EA91-4975-84D8-7AC054E9867C}">
  <dimension ref="B2:D37"/>
  <sheetViews>
    <sheetView workbookViewId="0">
      <selection activeCell="C2" sqref="C2:D2"/>
    </sheetView>
  </sheetViews>
  <sheetFormatPr defaultRowHeight="14.25" x14ac:dyDescent="0.2"/>
  <cols>
    <col min="4" max="4" width="15.25" customWidth="1"/>
  </cols>
  <sheetData>
    <row r="2" spans="3:4" x14ac:dyDescent="0.2">
      <c r="C2" s="5" t="s">
        <v>20</v>
      </c>
      <c r="D2" s="5"/>
    </row>
    <row r="3" spans="3:4" x14ac:dyDescent="0.2">
      <c r="C3" s="1" t="s">
        <v>0</v>
      </c>
      <c r="D3" s="4" t="s">
        <v>5</v>
      </c>
    </row>
    <row r="4" spans="3:4" x14ac:dyDescent="0.2">
      <c r="C4">
        <v>54</v>
      </c>
      <c r="D4">
        <v>55</v>
      </c>
    </row>
    <row r="5" spans="3:4" x14ac:dyDescent="0.2">
      <c r="C5">
        <v>28</v>
      </c>
      <c r="D5">
        <v>16</v>
      </c>
    </row>
    <row r="6" spans="3:4" x14ac:dyDescent="0.2">
      <c r="C6">
        <v>36</v>
      </c>
      <c r="D6">
        <v>37</v>
      </c>
    </row>
    <row r="7" spans="3:4" x14ac:dyDescent="0.2">
      <c r="C7">
        <v>23</v>
      </c>
      <c r="D7">
        <v>33</v>
      </c>
    </row>
    <row r="8" spans="3:4" x14ac:dyDescent="0.2">
      <c r="C8">
        <v>22</v>
      </c>
      <c r="D8">
        <v>52</v>
      </c>
    </row>
    <row r="9" spans="3:4" x14ac:dyDescent="0.2">
      <c r="C9">
        <v>43</v>
      </c>
      <c r="D9">
        <v>17</v>
      </c>
    </row>
    <row r="10" spans="3:4" x14ac:dyDescent="0.2">
      <c r="C10">
        <v>31</v>
      </c>
      <c r="D10">
        <v>94</v>
      </c>
    </row>
    <row r="11" spans="3:4" x14ac:dyDescent="0.2">
      <c r="C11">
        <v>29</v>
      </c>
      <c r="D11">
        <v>58</v>
      </c>
    </row>
    <row r="12" spans="3:4" x14ac:dyDescent="0.2">
      <c r="C12">
        <v>37</v>
      </c>
      <c r="D12">
        <v>38</v>
      </c>
    </row>
    <row r="13" spans="3:4" x14ac:dyDescent="0.2">
      <c r="C13">
        <v>23</v>
      </c>
      <c r="D13">
        <v>35</v>
      </c>
    </row>
    <row r="14" spans="3:4" x14ac:dyDescent="0.2">
      <c r="C14">
        <v>20</v>
      </c>
      <c r="D14">
        <v>11</v>
      </c>
    </row>
    <row r="15" spans="3:4" x14ac:dyDescent="0.2">
      <c r="C15">
        <v>30</v>
      </c>
      <c r="D15">
        <v>39</v>
      </c>
    </row>
    <row r="16" spans="3:4" x14ac:dyDescent="0.2">
      <c r="C16">
        <v>15</v>
      </c>
      <c r="D16">
        <v>48</v>
      </c>
    </row>
    <row r="17" spans="3:4" x14ac:dyDescent="0.2">
      <c r="C17">
        <v>31</v>
      </c>
      <c r="D17">
        <v>64</v>
      </c>
    </row>
    <row r="18" spans="3:4" x14ac:dyDescent="0.2">
      <c r="C18">
        <v>46</v>
      </c>
      <c r="D18">
        <v>36</v>
      </c>
    </row>
    <row r="19" spans="3:4" x14ac:dyDescent="0.2">
      <c r="C19">
        <v>23</v>
      </c>
      <c r="D19">
        <v>53</v>
      </c>
    </row>
    <row r="20" spans="3:4" x14ac:dyDescent="0.2">
      <c r="C20">
        <v>88</v>
      </c>
      <c r="D20">
        <v>55</v>
      </c>
    </row>
    <row r="21" spans="3:4" x14ac:dyDescent="0.2">
      <c r="C21">
        <v>36</v>
      </c>
      <c r="D21">
        <v>27</v>
      </c>
    </row>
    <row r="22" spans="3:4" x14ac:dyDescent="0.2">
      <c r="C22">
        <v>33</v>
      </c>
      <c r="D22">
        <v>102</v>
      </c>
    </row>
    <row r="23" spans="3:4" x14ac:dyDescent="0.2">
      <c r="C23">
        <v>30</v>
      </c>
      <c r="D23">
        <v>25</v>
      </c>
    </row>
    <row r="24" spans="3:4" x14ac:dyDescent="0.2">
      <c r="C24">
        <v>39</v>
      </c>
      <c r="D24">
        <v>49</v>
      </c>
    </row>
    <row r="25" spans="3:4" x14ac:dyDescent="0.2">
      <c r="C25">
        <v>36</v>
      </c>
      <c r="D25">
        <v>41</v>
      </c>
    </row>
    <row r="26" spans="3:4" x14ac:dyDescent="0.2">
      <c r="C26">
        <v>20</v>
      </c>
      <c r="D26">
        <v>33</v>
      </c>
    </row>
    <row r="27" spans="3:4" x14ac:dyDescent="0.2">
      <c r="C27">
        <v>16</v>
      </c>
      <c r="D27">
        <v>70</v>
      </c>
    </row>
    <row r="28" spans="3:4" x14ac:dyDescent="0.2">
      <c r="C28">
        <v>38</v>
      </c>
      <c r="D28">
        <v>158</v>
      </c>
    </row>
    <row r="29" spans="3:4" x14ac:dyDescent="0.2">
      <c r="C29">
        <v>34</v>
      </c>
      <c r="D29">
        <v>27</v>
      </c>
    </row>
    <row r="30" spans="3:4" x14ac:dyDescent="0.2">
      <c r="C30">
        <v>24</v>
      </c>
      <c r="D30">
        <v>63</v>
      </c>
    </row>
    <row r="31" spans="3:4" x14ac:dyDescent="0.2">
      <c r="C31">
        <v>43</v>
      </c>
      <c r="D31">
        <v>64</v>
      </c>
    </row>
    <row r="32" spans="3:4" x14ac:dyDescent="0.2">
      <c r="C32">
        <v>12</v>
      </c>
      <c r="D32">
        <v>38</v>
      </c>
    </row>
    <row r="33" spans="2:4" x14ac:dyDescent="0.2">
      <c r="C33">
        <v>30</v>
      </c>
      <c r="D33">
        <v>21</v>
      </c>
    </row>
    <row r="34" spans="2:4" x14ac:dyDescent="0.2">
      <c r="B34" t="s">
        <v>9</v>
      </c>
      <c r="C34">
        <f>AVERAGE(C4:C33)</f>
        <v>32.333333333333336</v>
      </c>
      <c r="D34">
        <f>AVERAGE(D4:D33)</f>
        <v>48.633333333333333</v>
      </c>
    </row>
    <row r="35" spans="2:4" x14ac:dyDescent="0.2">
      <c r="B35" t="s">
        <v>10</v>
      </c>
      <c r="C35">
        <f>_xlfn.STDEV.P(C4:C33)</f>
        <v>14.019827229875393</v>
      </c>
      <c r="D35">
        <f>_xlfn.STDEV.P(D4:D33)</f>
        <v>29.033869111015079</v>
      </c>
    </row>
    <row r="36" spans="2:4" x14ac:dyDescent="0.2">
      <c r="B36" t="s">
        <v>11</v>
      </c>
      <c r="C36">
        <f>C35/SQRT(30)</f>
        <v>2.5596585420426394</v>
      </c>
      <c r="D36">
        <f>D35/SQRT(30)</f>
        <v>5.3008350145851413</v>
      </c>
    </row>
    <row r="37" spans="2:4" x14ac:dyDescent="0.2">
      <c r="B37" t="s">
        <v>12</v>
      </c>
      <c r="D37">
        <f>_xlfn.T.TEST(C4:C33,D4:D33,2,2)</f>
        <v>8.5426071406412216E-3</v>
      </c>
    </row>
  </sheetData>
  <mergeCells count="1">
    <mergeCell ref="C2:D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AD104-7909-45C0-A694-FF6B7412627D}">
  <dimension ref="A1:T16"/>
  <sheetViews>
    <sheetView workbookViewId="0">
      <selection activeCell="J30" sqref="J30"/>
    </sheetView>
  </sheetViews>
  <sheetFormatPr defaultRowHeight="14.25" x14ac:dyDescent="0.2"/>
  <cols>
    <col min="1" max="1" width="14.5" customWidth="1"/>
  </cols>
  <sheetData>
    <row r="1" spans="1:20" x14ac:dyDescent="0.2">
      <c r="A1" s="5" t="s">
        <v>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20" x14ac:dyDescent="0.2">
      <c r="A2" s="4" t="s">
        <v>5</v>
      </c>
      <c r="Q2" t="s">
        <v>9</v>
      </c>
      <c r="R2" t="s">
        <v>10</v>
      </c>
      <c r="S2" t="s">
        <v>11</v>
      </c>
      <c r="T2" t="s">
        <v>12</v>
      </c>
    </row>
    <row r="3" spans="1:20" x14ac:dyDescent="0.2">
      <c r="A3" s="2" t="s">
        <v>1</v>
      </c>
      <c r="B3" s="3">
        <v>1</v>
      </c>
      <c r="C3" s="3">
        <v>0</v>
      </c>
      <c r="D3" s="3">
        <v>1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1</v>
      </c>
      <c r="Q3">
        <f>AVERAGE(B3:P3)</f>
        <v>0.2</v>
      </c>
      <c r="R3">
        <f>_xlfn.STDEV.P(B3:P3)</f>
        <v>0.4</v>
      </c>
      <c r="S3">
        <f>R3/SQRT(15)</f>
        <v>0.10327955589886445</v>
      </c>
    </row>
    <row r="4" spans="1:20" x14ac:dyDescent="0.2">
      <c r="A4" s="2" t="s">
        <v>2</v>
      </c>
      <c r="B4" s="3">
        <v>5</v>
      </c>
      <c r="C4" s="3">
        <v>3</v>
      </c>
      <c r="D4" s="3">
        <v>1</v>
      </c>
      <c r="E4" s="3">
        <v>2</v>
      </c>
      <c r="F4" s="3">
        <v>1</v>
      </c>
      <c r="G4" s="3">
        <v>5</v>
      </c>
      <c r="H4" s="3">
        <v>2</v>
      </c>
      <c r="I4" s="3">
        <v>1</v>
      </c>
      <c r="J4" s="3">
        <v>0</v>
      </c>
      <c r="K4" s="3">
        <v>4</v>
      </c>
      <c r="L4" s="3">
        <v>1</v>
      </c>
      <c r="M4" s="3">
        <v>0</v>
      </c>
      <c r="N4" s="3">
        <v>2</v>
      </c>
      <c r="O4" s="3">
        <v>5</v>
      </c>
      <c r="P4" s="3">
        <v>3</v>
      </c>
      <c r="Q4">
        <f>AVERAGE(B4:P4)</f>
        <v>2.3333333333333335</v>
      </c>
      <c r="R4">
        <f>_xlfn.STDEV.P(B4:P4)</f>
        <v>1.699673171197595</v>
      </c>
      <c r="S4">
        <f>R4/SQRT(15)</f>
        <v>0.43885372573625553</v>
      </c>
    </row>
    <row r="5" spans="1:20" x14ac:dyDescent="0.2">
      <c r="A5" s="2" t="s">
        <v>3</v>
      </c>
      <c r="B5" s="3">
        <v>8</v>
      </c>
      <c r="C5" s="3">
        <v>3</v>
      </c>
      <c r="D5" s="3">
        <v>5</v>
      </c>
      <c r="E5" s="3">
        <v>4</v>
      </c>
      <c r="F5" s="3">
        <v>3</v>
      </c>
      <c r="G5" s="3">
        <v>3</v>
      </c>
      <c r="H5" s="3">
        <v>5</v>
      </c>
      <c r="I5" s="3">
        <v>5</v>
      </c>
      <c r="J5" s="3">
        <v>3</v>
      </c>
      <c r="K5" s="3">
        <v>2</v>
      </c>
      <c r="L5" s="3">
        <v>2</v>
      </c>
      <c r="M5" s="3">
        <v>1</v>
      </c>
      <c r="N5" s="3">
        <v>2</v>
      </c>
      <c r="O5" s="3">
        <v>3</v>
      </c>
      <c r="P5" s="3">
        <v>3</v>
      </c>
      <c r="Q5">
        <f>AVERAGE(B5:P5)</f>
        <v>3.4666666666666668</v>
      </c>
      <c r="R5">
        <f>_xlfn.STDEV.P(B5:P5)</f>
        <v>1.6679994670929073</v>
      </c>
      <c r="S5">
        <f>R5/SQRT(15)</f>
        <v>0.43067561050224507</v>
      </c>
    </row>
    <row r="6" spans="1:20" x14ac:dyDescent="0.2">
      <c r="A6" s="2" t="s">
        <v>4</v>
      </c>
      <c r="B6" s="3">
        <v>3</v>
      </c>
      <c r="C6" s="3">
        <v>5</v>
      </c>
      <c r="D6" s="3">
        <v>6</v>
      </c>
      <c r="E6" s="3">
        <v>2</v>
      </c>
      <c r="F6" s="3">
        <v>7</v>
      </c>
      <c r="G6" s="3">
        <v>6</v>
      </c>
      <c r="H6" s="3">
        <v>1</v>
      </c>
      <c r="I6" s="3">
        <v>2</v>
      </c>
      <c r="J6" s="3">
        <v>4</v>
      </c>
      <c r="K6" s="3">
        <v>4</v>
      </c>
      <c r="L6" s="3">
        <v>3</v>
      </c>
      <c r="M6" s="3">
        <v>4</v>
      </c>
      <c r="N6" s="3">
        <v>5</v>
      </c>
      <c r="O6" s="3">
        <v>4</v>
      </c>
      <c r="P6" s="3">
        <v>12</v>
      </c>
      <c r="Q6">
        <f>AVERAGE(B6:P6)</f>
        <v>4.5333333333333332</v>
      </c>
      <c r="R6">
        <f>_xlfn.STDEV.P(B6:P6)</f>
        <v>2.5525586292102198</v>
      </c>
      <c r="S6">
        <f>R6/SQRT(15)</f>
        <v>0.65906780407661425</v>
      </c>
    </row>
    <row r="7" spans="1:20" x14ac:dyDescent="0.2">
      <c r="A7" s="4" t="s">
        <v>21</v>
      </c>
    </row>
    <row r="8" spans="1:20" x14ac:dyDescent="0.2">
      <c r="A8" s="2" t="s">
        <v>1</v>
      </c>
      <c r="B8" s="3">
        <v>1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4</v>
      </c>
      <c r="I8" s="3">
        <v>0</v>
      </c>
      <c r="J8" s="3">
        <v>2</v>
      </c>
      <c r="K8" s="3">
        <v>0</v>
      </c>
      <c r="L8" s="3">
        <v>0</v>
      </c>
      <c r="M8" s="3">
        <v>0</v>
      </c>
      <c r="N8" s="3">
        <v>0</v>
      </c>
      <c r="O8" s="3">
        <v>1</v>
      </c>
      <c r="P8" s="3">
        <v>1</v>
      </c>
      <c r="Q8">
        <f>AVERAGE(B8:P8)</f>
        <v>0.6</v>
      </c>
      <c r="R8">
        <f>_xlfn.STDEV.P(B8:P8)</f>
        <v>1.0832051206181281</v>
      </c>
      <c r="S8">
        <f>R8/SQRT(15)</f>
        <v>0.2796823595120404</v>
      </c>
    </row>
    <row r="9" spans="1:20" x14ac:dyDescent="0.2">
      <c r="A9" s="2" t="s">
        <v>2</v>
      </c>
      <c r="B9" s="3">
        <v>3</v>
      </c>
      <c r="C9" s="3">
        <v>10</v>
      </c>
      <c r="D9" s="3">
        <v>4</v>
      </c>
      <c r="E9" s="3">
        <v>4</v>
      </c>
      <c r="F9" s="3">
        <v>9</v>
      </c>
      <c r="G9" s="3">
        <v>10</v>
      </c>
      <c r="H9" s="3">
        <v>2</v>
      </c>
      <c r="I9" s="3">
        <v>6</v>
      </c>
      <c r="J9" s="3">
        <v>8</v>
      </c>
      <c r="K9" s="3">
        <v>4</v>
      </c>
      <c r="L9" s="3">
        <v>14</v>
      </c>
      <c r="M9" s="3">
        <v>14</v>
      </c>
      <c r="N9" s="3">
        <v>8</v>
      </c>
      <c r="O9" s="3">
        <v>10</v>
      </c>
      <c r="P9" s="3">
        <v>5</v>
      </c>
      <c r="Q9">
        <f>AVERAGE(B9:P9)</f>
        <v>7.4</v>
      </c>
      <c r="R9">
        <f>_xlfn.STDEV.P(B9:P9)</f>
        <v>3.666060555964672</v>
      </c>
      <c r="S9">
        <f>R9/SQRT(15)</f>
        <v>0.94657276529593848</v>
      </c>
    </row>
    <row r="10" spans="1:20" x14ac:dyDescent="0.2">
      <c r="A10" s="2" t="s">
        <v>3</v>
      </c>
      <c r="B10" s="3">
        <v>14</v>
      </c>
      <c r="C10" s="3">
        <v>36</v>
      </c>
      <c r="D10" s="3">
        <v>23</v>
      </c>
      <c r="E10" s="3">
        <v>27</v>
      </c>
      <c r="F10" s="3">
        <v>42</v>
      </c>
      <c r="G10" s="3">
        <v>36</v>
      </c>
      <c r="H10" s="3">
        <v>37</v>
      </c>
      <c r="I10" s="3">
        <v>13</v>
      </c>
      <c r="J10" s="3">
        <v>32</v>
      </c>
      <c r="K10" s="3">
        <v>33</v>
      </c>
      <c r="L10" s="3">
        <v>51</v>
      </c>
      <c r="M10" s="3">
        <v>44</v>
      </c>
      <c r="N10" s="3">
        <v>24</v>
      </c>
      <c r="O10" s="3">
        <v>47</v>
      </c>
      <c r="P10" s="3">
        <v>41</v>
      </c>
      <c r="Q10">
        <f>AVERAGE(B10:P10)</f>
        <v>33.333333333333336</v>
      </c>
      <c r="R10">
        <f>_xlfn.STDEV.P(B10:P10)</f>
        <v>10.946333734279357</v>
      </c>
      <c r="S10">
        <f>R10/SQRT(15)</f>
        <v>2.8263312169928261</v>
      </c>
    </row>
    <row r="11" spans="1:20" x14ac:dyDescent="0.2">
      <c r="A11" s="2" t="s">
        <v>4</v>
      </c>
      <c r="B11" s="3">
        <v>46</v>
      </c>
      <c r="C11" s="3">
        <v>67</v>
      </c>
      <c r="D11" s="3">
        <v>71</v>
      </c>
      <c r="E11" s="3">
        <v>50</v>
      </c>
      <c r="F11" s="3">
        <v>59</v>
      </c>
      <c r="G11" s="3">
        <v>32</v>
      </c>
      <c r="H11" s="3">
        <v>72</v>
      </c>
      <c r="I11" s="3">
        <v>39</v>
      </c>
      <c r="J11" s="3">
        <v>57</v>
      </c>
      <c r="K11" s="3">
        <v>70</v>
      </c>
      <c r="L11" s="3">
        <v>55</v>
      </c>
      <c r="M11" s="3">
        <v>60</v>
      </c>
      <c r="N11" s="3">
        <v>60</v>
      </c>
      <c r="O11" s="3">
        <v>86</v>
      </c>
      <c r="P11" s="3">
        <v>60</v>
      </c>
      <c r="Q11">
        <f>AVERAGE(B11:P11)</f>
        <v>58.93333333333333</v>
      </c>
      <c r="R11">
        <f>_xlfn.STDEV.P(B11:P11)</f>
        <v>13.238663913787608</v>
      </c>
      <c r="S11">
        <f>R11/SQRT(15)</f>
        <v>3.418208324275767</v>
      </c>
    </row>
    <row r="12" spans="1:20" x14ac:dyDescent="0.2">
      <c r="A12" s="4" t="s">
        <v>22</v>
      </c>
    </row>
    <row r="13" spans="1:20" x14ac:dyDescent="0.2">
      <c r="A13" s="2" t="s">
        <v>1</v>
      </c>
      <c r="B13" s="3">
        <v>0</v>
      </c>
      <c r="C13" s="3">
        <v>0</v>
      </c>
      <c r="D13" s="3">
        <v>5</v>
      </c>
      <c r="E13" s="3">
        <v>1</v>
      </c>
      <c r="F13" s="3">
        <v>1</v>
      </c>
      <c r="G13" s="3">
        <v>0</v>
      </c>
      <c r="H13" s="3">
        <v>0</v>
      </c>
      <c r="I13" s="3">
        <v>1</v>
      </c>
      <c r="J13" s="3">
        <v>4</v>
      </c>
      <c r="K13" s="3">
        <v>0</v>
      </c>
      <c r="L13" s="3">
        <v>3</v>
      </c>
      <c r="M13" s="3">
        <v>1</v>
      </c>
      <c r="N13" s="3">
        <v>0</v>
      </c>
      <c r="O13" s="3">
        <v>2</v>
      </c>
      <c r="P13" s="3">
        <v>2</v>
      </c>
      <c r="Q13">
        <f>AVERAGE(B13:P13)</f>
        <v>1.3333333333333333</v>
      </c>
      <c r="R13">
        <f>_xlfn.STDEV.P(B13:P13)</f>
        <v>1.5347819244295118</v>
      </c>
      <c r="S13">
        <f>R13/SQRT(15)</f>
        <v>0.39627898889171126</v>
      </c>
      <c r="T13">
        <f>_xlfn.T.TEST(B8:P8,B13:P13,2,2)</f>
        <v>0.15524254758939127</v>
      </c>
    </row>
    <row r="14" spans="1:20" x14ac:dyDescent="0.2">
      <c r="A14" s="2" t="s">
        <v>2</v>
      </c>
      <c r="B14" s="3">
        <v>14</v>
      </c>
      <c r="C14" s="3">
        <v>12</v>
      </c>
      <c r="D14" s="3">
        <v>9</v>
      </c>
      <c r="E14" s="3">
        <v>2</v>
      </c>
      <c r="F14" s="3">
        <v>10</v>
      </c>
      <c r="G14" s="3">
        <v>11</v>
      </c>
      <c r="H14" s="3">
        <v>8</v>
      </c>
      <c r="I14" s="3">
        <v>8</v>
      </c>
      <c r="J14" s="3">
        <v>10</v>
      </c>
      <c r="K14" s="3">
        <v>7</v>
      </c>
      <c r="L14" s="3">
        <v>14</v>
      </c>
      <c r="M14" s="3">
        <v>9</v>
      </c>
      <c r="N14" s="3">
        <v>21</v>
      </c>
      <c r="O14" s="3">
        <v>10</v>
      </c>
      <c r="P14" s="3">
        <v>8</v>
      </c>
      <c r="Q14">
        <f>AVERAGE(B14:P14)</f>
        <v>10.199999999999999</v>
      </c>
      <c r="R14">
        <f>_xlfn.STDEV.P(B14:P14)</f>
        <v>4.0365001341921607</v>
      </c>
      <c r="S14">
        <f>R14/SQRT(15)</f>
        <v>1.0422198531126827</v>
      </c>
      <c r="T14">
        <f t="shared" ref="T14:T16" si="0">_xlfn.T.TEST(B9:P9,B14:P14,2,2)</f>
        <v>6.4924568547118228E-2</v>
      </c>
    </row>
    <row r="15" spans="1:20" x14ac:dyDescent="0.2">
      <c r="A15" s="2" t="s">
        <v>3</v>
      </c>
      <c r="B15" s="3">
        <v>39</v>
      </c>
      <c r="C15" s="3">
        <v>40</v>
      </c>
      <c r="D15" s="3">
        <v>35</v>
      </c>
      <c r="E15" s="3">
        <v>36</v>
      </c>
      <c r="F15" s="3">
        <v>34</v>
      </c>
      <c r="G15" s="3">
        <v>37</v>
      </c>
      <c r="H15" s="3">
        <v>51</v>
      </c>
      <c r="I15" s="3">
        <v>40</v>
      </c>
      <c r="J15" s="3">
        <v>26</v>
      </c>
      <c r="K15" s="3">
        <v>36</v>
      </c>
      <c r="L15" s="3">
        <v>24</v>
      </c>
      <c r="M15" s="3">
        <v>32</v>
      </c>
      <c r="N15" s="3">
        <v>27</v>
      </c>
      <c r="O15" s="3">
        <v>30</v>
      </c>
      <c r="P15" s="3">
        <v>40</v>
      </c>
      <c r="Q15">
        <f>AVERAGE(B15:P15)</f>
        <v>35.133333333333333</v>
      </c>
      <c r="R15">
        <f>_xlfn.STDEV.P(B15:P15)</f>
        <v>6.6016832870278028</v>
      </c>
      <c r="S15">
        <f>R15/SQRT(15)</f>
        <v>1.7045472951729679</v>
      </c>
      <c r="T15">
        <f t="shared" si="0"/>
        <v>0.60243251989305135</v>
      </c>
    </row>
    <row r="16" spans="1:20" x14ac:dyDescent="0.2">
      <c r="A16" s="2" t="s">
        <v>4</v>
      </c>
      <c r="B16" s="3">
        <v>56</v>
      </c>
      <c r="C16" s="3">
        <v>65</v>
      </c>
      <c r="D16" s="3">
        <v>55</v>
      </c>
      <c r="E16" s="3">
        <v>50</v>
      </c>
      <c r="F16" s="3">
        <v>45</v>
      </c>
      <c r="G16" s="3">
        <v>60</v>
      </c>
      <c r="H16" s="3">
        <v>62</v>
      </c>
      <c r="I16" s="3">
        <v>52</v>
      </c>
      <c r="J16" s="3">
        <v>70</v>
      </c>
      <c r="K16" s="3">
        <v>75</v>
      </c>
      <c r="L16" s="3">
        <v>55</v>
      </c>
      <c r="M16" s="3">
        <v>50</v>
      </c>
      <c r="N16" s="3">
        <v>48</v>
      </c>
      <c r="O16" s="3">
        <v>62</v>
      </c>
      <c r="P16" s="3">
        <v>55</v>
      </c>
      <c r="Q16">
        <f>AVERAGE(B16:P16)</f>
        <v>57.333333333333336</v>
      </c>
      <c r="R16">
        <f>_xlfn.STDEV.P(B16:P16)</f>
        <v>8.0636357942445684</v>
      </c>
      <c r="S16">
        <f>R16/SQRT(15)</f>
        <v>2.0820218093994152</v>
      </c>
      <c r="T16">
        <f t="shared" si="0"/>
        <v>0.70226188657258726</v>
      </c>
    </row>
  </sheetData>
  <mergeCells count="1">
    <mergeCell ref="A1:P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65512-7557-49B6-B040-ACD035A52A59}">
  <dimension ref="A2:H16"/>
  <sheetViews>
    <sheetView workbookViewId="0">
      <selection activeCell="A2" sqref="A2:H16"/>
    </sheetView>
  </sheetViews>
  <sheetFormatPr defaultRowHeight="14.25" x14ac:dyDescent="0.2"/>
  <cols>
    <col min="1" max="1" width="19.5" customWidth="1"/>
    <col min="3" max="3" width="9.75" customWidth="1"/>
  </cols>
  <sheetData>
    <row r="2" spans="1:8" x14ac:dyDescent="0.2">
      <c r="A2" s="5" t="s">
        <v>32</v>
      </c>
      <c r="B2" s="5"/>
      <c r="C2" s="5"/>
      <c r="D2" s="5"/>
    </row>
    <row r="3" spans="1:8" x14ac:dyDescent="0.2">
      <c r="A3" t="s">
        <v>23</v>
      </c>
      <c r="E3" t="s">
        <v>9</v>
      </c>
      <c r="F3" t="s">
        <v>10</v>
      </c>
      <c r="G3" t="s">
        <v>11</v>
      </c>
      <c r="H3" t="s">
        <v>12</v>
      </c>
    </row>
    <row r="4" spans="1:8" x14ac:dyDescent="0.2">
      <c r="A4" s="2" t="s">
        <v>24</v>
      </c>
      <c r="B4" s="3">
        <v>43</v>
      </c>
      <c r="C4" s="3">
        <v>36</v>
      </c>
      <c r="D4" s="3">
        <v>38</v>
      </c>
      <c r="E4">
        <f>AVERAGE(B4:D4)</f>
        <v>39</v>
      </c>
      <c r="F4">
        <f>_xlfn.STDEV.P(B4:D4)</f>
        <v>2.9439202887759488</v>
      </c>
      <c r="G4">
        <f>F4/SQRT(3)</f>
        <v>1.699673171197595</v>
      </c>
    </row>
    <row r="5" spans="1:8" x14ac:dyDescent="0.2">
      <c r="A5" s="2" t="s">
        <v>25</v>
      </c>
      <c r="B5" s="3">
        <v>51</v>
      </c>
      <c r="C5" s="3">
        <v>43</v>
      </c>
      <c r="D5" s="3">
        <v>38</v>
      </c>
      <c r="E5">
        <f t="shared" ref="E5:E16" si="0">AVERAGE(B5:D5)</f>
        <v>44</v>
      </c>
      <c r="F5">
        <f t="shared" ref="F5:F16" si="1">_xlfn.STDEV.P(B5:D5)</f>
        <v>5.3541261347363367</v>
      </c>
      <c r="G5">
        <f t="shared" ref="G5:G16" si="2">F5/SQRT(3)</f>
        <v>3.0912061651652345</v>
      </c>
    </row>
    <row r="6" spans="1:8" x14ac:dyDescent="0.2">
      <c r="A6" s="2" t="s">
        <v>26</v>
      </c>
      <c r="B6" s="3">
        <v>61</v>
      </c>
      <c r="C6" s="3">
        <v>53</v>
      </c>
      <c r="D6" s="3">
        <v>67</v>
      </c>
      <c r="E6">
        <f t="shared" si="0"/>
        <v>60.333333333333336</v>
      </c>
      <c r="F6">
        <f t="shared" si="1"/>
        <v>5.7348835113617511</v>
      </c>
      <c r="G6">
        <f t="shared" si="2"/>
        <v>3.3110365390558534</v>
      </c>
    </row>
    <row r="7" spans="1:8" x14ac:dyDescent="0.2">
      <c r="A7" s="2" t="s">
        <v>27</v>
      </c>
      <c r="B7" s="3">
        <v>50</v>
      </c>
      <c r="C7" s="3">
        <v>54</v>
      </c>
      <c r="D7" s="3">
        <v>55</v>
      </c>
      <c r="E7">
        <f t="shared" si="0"/>
        <v>53</v>
      </c>
      <c r="F7">
        <f t="shared" si="1"/>
        <v>2.1602468994692869</v>
      </c>
      <c r="G7">
        <f t="shared" si="2"/>
        <v>1.2472191289246473</v>
      </c>
    </row>
    <row r="8" spans="1:8" x14ac:dyDescent="0.2">
      <c r="A8" s="2" t="s">
        <v>28</v>
      </c>
      <c r="B8" s="3">
        <v>38</v>
      </c>
      <c r="C8" s="3">
        <v>37</v>
      </c>
      <c r="D8" s="3">
        <v>42</v>
      </c>
      <c r="E8">
        <f t="shared" si="0"/>
        <v>39</v>
      </c>
      <c r="F8">
        <f t="shared" si="1"/>
        <v>2.1602468994692869</v>
      </c>
      <c r="G8">
        <f t="shared" si="2"/>
        <v>1.2472191289246473</v>
      </c>
    </row>
    <row r="9" spans="1:8" x14ac:dyDescent="0.2">
      <c r="A9" s="2" t="s">
        <v>29</v>
      </c>
      <c r="B9" s="3">
        <v>39</v>
      </c>
      <c r="C9" s="3">
        <v>36</v>
      </c>
      <c r="D9" s="3">
        <v>34</v>
      </c>
      <c r="E9">
        <f t="shared" si="0"/>
        <v>36.333333333333336</v>
      </c>
      <c r="F9">
        <f t="shared" si="1"/>
        <v>2.0548046676563256</v>
      </c>
      <c r="G9">
        <f t="shared" si="2"/>
        <v>1.1863420280034791</v>
      </c>
    </row>
    <row r="10" spans="1:8" x14ac:dyDescent="0.2">
      <c r="A10" s="4" t="s">
        <v>31</v>
      </c>
    </row>
    <row r="11" spans="1:8" x14ac:dyDescent="0.2">
      <c r="A11" s="2" t="s">
        <v>24</v>
      </c>
      <c r="B11" s="3">
        <v>37</v>
      </c>
      <c r="C11" s="3">
        <v>45</v>
      </c>
      <c r="D11" s="3">
        <v>36</v>
      </c>
      <c r="E11">
        <f t="shared" si="0"/>
        <v>39.333333333333336</v>
      </c>
      <c r="F11">
        <f t="shared" si="1"/>
        <v>4.0276819911981905</v>
      </c>
      <c r="G11">
        <f t="shared" si="2"/>
        <v>2.3253832818284832</v>
      </c>
      <c r="H11">
        <f>_xlfn.T.TEST(B4:D4,B11:D11,2,2)</f>
        <v>0.92926317663314872</v>
      </c>
    </row>
    <row r="12" spans="1:8" x14ac:dyDescent="0.2">
      <c r="A12" s="2" t="s">
        <v>25</v>
      </c>
      <c r="B12" s="3">
        <v>47</v>
      </c>
      <c r="C12" s="3">
        <v>40</v>
      </c>
      <c r="D12" s="3">
        <v>42</v>
      </c>
      <c r="E12">
        <f t="shared" si="0"/>
        <v>43</v>
      </c>
      <c r="F12">
        <f t="shared" si="1"/>
        <v>2.9439202887759488</v>
      </c>
      <c r="G12">
        <f t="shared" si="2"/>
        <v>1.699673171197595</v>
      </c>
      <c r="H12">
        <f t="shared" ref="H12:H16" si="3">_xlfn.T.TEST(B5:D5,B12:D12,2,2)</f>
        <v>0.82831927454880627</v>
      </c>
    </row>
    <row r="13" spans="1:8" x14ac:dyDescent="0.2">
      <c r="A13" s="2" t="s">
        <v>26</v>
      </c>
      <c r="B13" s="3">
        <v>55</v>
      </c>
      <c r="C13" s="3">
        <v>62</v>
      </c>
      <c r="D13" s="3">
        <v>57</v>
      </c>
      <c r="E13">
        <f t="shared" si="0"/>
        <v>58</v>
      </c>
      <c r="F13">
        <f t="shared" si="1"/>
        <v>2.9439202887759488</v>
      </c>
      <c r="G13">
        <f t="shared" si="2"/>
        <v>1.699673171197595</v>
      </c>
      <c r="H13">
        <f t="shared" si="3"/>
        <v>0.63569305293847189</v>
      </c>
    </row>
    <row r="14" spans="1:8" x14ac:dyDescent="0.2">
      <c r="A14" s="2" t="s">
        <v>30</v>
      </c>
      <c r="B14" s="3">
        <v>33</v>
      </c>
      <c r="C14" s="3">
        <v>36</v>
      </c>
      <c r="D14" s="3">
        <v>28</v>
      </c>
      <c r="E14">
        <f t="shared" si="0"/>
        <v>32.333333333333336</v>
      </c>
      <c r="F14">
        <f t="shared" si="1"/>
        <v>3.2998316455372216</v>
      </c>
      <c r="G14">
        <f t="shared" si="2"/>
        <v>1.9051586888313607</v>
      </c>
      <c r="H14">
        <f t="shared" si="3"/>
        <v>1.7693496665545717E-3</v>
      </c>
    </row>
    <row r="15" spans="1:8" x14ac:dyDescent="0.2">
      <c r="A15" s="2" t="s">
        <v>28</v>
      </c>
      <c r="B15" s="3">
        <v>25</v>
      </c>
      <c r="C15" s="3">
        <v>27</v>
      </c>
      <c r="D15" s="3">
        <v>22</v>
      </c>
      <c r="E15">
        <f t="shared" si="0"/>
        <v>24.666666666666668</v>
      </c>
      <c r="F15">
        <f t="shared" si="1"/>
        <v>2.0548046676563256</v>
      </c>
      <c r="G15">
        <f t="shared" si="2"/>
        <v>1.1863420280034791</v>
      </c>
      <c r="H15">
        <f t="shared" si="3"/>
        <v>2.4446768706664975E-3</v>
      </c>
    </row>
    <row r="16" spans="1:8" x14ac:dyDescent="0.2">
      <c r="A16" s="2" t="s">
        <v>29</v>
      </c>
      <c r="B16" s="3">
        <v>23</v>
      </c>
      <c r="C16" s="3">
        <v>27</v>
      </c>
      <c r="D16" s="3">
        <v>28</v>
      </c>
      <c r="E16">
        <f t="shared" si="0"/>
        <v>26</v>
      </c>
      <c r="F16">
        <f t="shared" si="1"/>
        <v>2.1602468994692869</v>
      </c>
      <c r="G16">
        <f t="shared" si="2"/>
        <v>1.2472191289246473</v>
      </c>
      <c r="H16">
        <f t="shared" si="3"/>
        <v>8.0351522322420384E-3</v>
      </c>
    </row>
  </sheetData>
  <mergeCells count="1">
    <mergeCell ref="A2:D2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6A29D-E20F-4462-AB2D-8B353613C10B}">
  <dimension ref="A1:H15"/>
  <sheetViews>
    <sheetView workbookViewId="0">
      <selection sqref="A1:H15"/>
    </sheetView>
  </sheetViews>
  <sheetFormatPr defaultRowHeight="14.25" x14ac:dyDescent="0.2"/>
  <cols>
    <col min="1" max="1" width="20.25" customWidth="1"/>
  </cols>
  <sheetData>
    <row r="1" spans="1:8" x14ac:dyDescent="0.2">
      <c r="A1" s="5" t="s">
        <v>33</v>
      </c>
      <c r="B1" s="5"/>
      <c r="C1" s="5"/>
      <c r="D1" s="5"/>
    </row>
    <row r="2" spans="1:8" x14ac:dyDescent="0.2">
      <c r="A2" t="s">
        <v>23</v>
      </c>
      <c r="E2" t="s">
        <v>9</v>
      </c>
      <c r="F2" t="s">
        <v>10</v>
      </c>
      <c r="G2" t="s">
        <v>11</v>
      </c>
      <c r="H2" t="s">
        <v>12</v>
      </c>
    </row>
    <row r="3" spans="1:8" x14ac:dyDescent="0.2">
      <c r="A3" s="2" t="s">
        <v>24</v>
      </c>
      <c r="B3" s="3">
        <v>98</v>
      </c>
      <c r="C3" s="3">
        <v>99</v>
      </c>
      <c r="D3" s="3">
        <v>97</v>
      </c>
      <c r="E3">
        <f>AVERAGE(B3:D3)</f>
        <v>98</v>
      </c>
      <c r="F3">
        <f>_xlfn.STDEV.P(B3:D3)</f>
        <v>0.81649658092772603</v>
      </c>
      <c r="G3">
        <f>F3/SQRT(3)</f>
        <v>0.47140452079103173</v>
      </c>
    </row>
    <row r="4" spans="1:8" x14ac:dyDescent="0.2">
      <c r="A4" s="2" t="s">
        <v>25</v>
      </c>
      <c r="B4" s="3">
        <v>92</v>
      </c>
      <c r="C4" s="3">
        <v>95</v>
      </c>
      <c r="D4" s="3">
        <v>98</v>
      </c>
      <c r="E4">
        <f t="shared" ref="E4:E15" si="0">AVERAGE(B4:D4)</f>
        <v>95</v>
      </c>
      <c r="F4">
        <f t="shared" ref="F4:F15" si="1">_xlfn.STDEV.P(B4:D4)</f>
        <v>2.4494897427831779</v>
      </c>
      <c r="G4">
        <f t="shared" ref="G4:G15" si="2">F4/SQRT(3)</f>
        <v>1.4142135623730949</v>
      </c>
    </row>
    <row r="5" spans="1:8" x14ac:dyDescent="0.2">
      <c r="A5" s="2" t="s">
        <v>26</v>
      </c>
      <c r="B5" s="3">
        <v>99</v>
      </c>
      <c r="C5" s="3">
        <v>99</v>
      </c>
      <c r="D5" s="3">
        <v>98</v>
      </c>
      <c r="E5">
        <f t="shared" si="0"/>
        <v>98.666666666666671</v>
      </c>
      <c r="F5">
        <f t="shared" si="1"/>
        <v>0.47140452079103168</v>
      </c>
      <c r="G5">
        <f t="shared" si="2"/>
        <v>0.27216552697590868</v>
      </c>
    </row>
    <row r="6" spans="1:8" x14ac:dyDescent="0.2">
      <c r="A6" s="2" t="s">
        <v>27</v>
      </c>
      <c r="B6" s="3">
        <v>81</v>
      </c>
      <c r="C6" s="3">
        <v>80</v>
      </c>
      <c r="D6" s="3">
        <v>79</v>
      </c>
      <c r="E6">
        <f t="shared" si="0"/>
        <v>80</v>
      </c>
      <c r="F6">
        <f t="shared" si="1"/>
        <v>0.81649658092772603</v>
      </c>
      <c r="G6">
        <f t="shared" si="2"/>
        <v>0.47140452079103173</v>
      </c>
    </row>
    <row r="7" spans="1:8" x14ac:dyDescent="0.2">
      <c r="A7" s="2" t="s">
        <v>28</v>
      </c>
      <c r="B7" s="3">
        <v>78</v>
      </c>
      <c r="C7" s="3">
        <v>80</v>
      </c>
      <c r="D7" s="3">
        <v>79</v>
      </c>
      <c r="E7">
        <f t="shared" si="0"/>
        <v>79</v>
      </c>
      <c r="F7">
        <f t="shared" si="1"/>
        <v>0.81649658092772603</v>
      </c>
      <c r="G7">
        <f t="shared" si="2"/>
        <v>0.47140452079103173</v>
      </c>
    </row>
    <row r="8" spans="1:8" x14ac:dyDescent="0.2">
      <c r="A8" s="2" t="s">
        <v>29</v>
      </c>
      <c r="B8" s="3">
        <v>80</v>
      </c>
      <c r="C8" s="3">
        <v>80</v>
      </c>
      <c r="D8" s="3">
        <v>84</v>
      </c>
      <c r="E8">
        <f t="shared" si="0"/>
        <v>81.333333333333329</v>
      </c>
      <c r="F8">
        <f t="shared" si="1"/>
        <v>1.8856180831641267</v>
      </c>
      <c r="G8">
        <f t="shared" si="2"/>
        <v>1.0886621079036347</v>
      </c>
    </row>
    <row r="9" spans="1:8" x14ac:dyDescent="0.2">
      <c r="A9" s="4" t="s">
        <v>31</v>
      </c>
    </row>
    <row r="10" spans="1:8" x14ac:dyDescent="0.2">
      <c r="A10" s="2" t="s">
        <v>24</v>
      </c>
      <c r="B10" s="3">
        <v>97</v>
      </c>
      <c r="C10" s="3">
        <v>97</v>
      </c>
      <c r="D10" s="3">
        <v>92</v>
      </c>
      <c r="E10">
        <f t="shared" si="0"/>
        <v>95.333333333333329</v>
      </c>
      <c r="F10">
        <f t="shared" si="1"/>
        <v>2.3570226039551581</v>
      </c>
      <c r="G10">
        <f t="shared" si="2"/>
        <v>1.3608276348795432</v>
      </c>
      <c r="H10">
        <f>_xlfn.T.TEST(B3:D3,B10:D10,2,2)</f>
        <v>0.20510645520407722</v>
      </c>
    </row>
    <row r="11" spans="1:8" x14ac:dyDescent="0.2">
      <c r="A11" s="2" t="s">
        <v>25</v>
      </c>
      <c r="B11" s="3">
        <v>93</v>
      </c>
      <c r="C11" s="3">
        <v>96</v>
      </c>
      <c r="D11" s="3">
        <v>99</v>
      </c>
      <c r="E11">
        <f t="shared" si="0"/>
        <v>96</v>
      </c>
      <c r="F11">
        <f t="shared" si="1"/>
        <v>2.4494897427831779</v>
      </c>
      <c r="G11">
        <f t="shared" si="2"/>
        <v>1.4142135623730949</v>
      </c>
      <c r="H11">
        <f t="shared" ref="H11:H15" si="3">_xlfn.T.TEST(B4:D4,B11:D11,2,2)</f>
        <v>0.70399999999999985</v>
      </c>
    </row>
    <row r="12" spans="1:8" x14ac:dyDescent="0.2">
      <c r="A12" s="2" t="s">
        <v>26</v>
      </c>
      <c r="B12" s="3">
        <v>100</v>
      </c>
      <c r="C12" s="3">
        <v>99</v>
      </c>
      <c r="D12" s="3">
        <v>99</v>
      </c>
      <c r="E12">
        <f t="shared" si="0"/>
        <v>99.333333333333329</v>
      </c>
      <c r="F12">
        <f t="shared" si="1"/>
        <v>0.47140452079103168</v>
      </c>
      <c r="G12">
        <f t="shared" si="2"/>
        <v>0.27216552697590868</v>
      </c>
      <c r="H12">
        <f t="shared" si="3"/>
        <v>0.23019964108050434</v>
      </c>
    </row>
    <row r="13" spans="1:8" x14ac:dyDescent="0.2">
      <c r="A13" s="2" t="s">
        <v>30</v>
      </c>
      <c r="B13" s="3">
        <v>66</v>
      </c>
      <c r="C13" s="3">
        <v>67</v>
      </c>
      <c r="D13" s="3">
        <v>66</v>
      </c>
      <c r="E13">
        <f t="shared" si="0"/>
        <v>66.333333333333329</v>
      </c>
      <c r="F13">
        <f t="shared" si="1"/>
        <v>0.47140452079103168</v>
      </c>
      <c r="G13">
        <f t="shared" si="2"/>
        <v>0.27216552697590868</v>
      </c>
      <c r="H13">
        <f t="shared" si="3"/>
        <v>3.3440870256136907E-5</v>
      </c>
    </row>
    <row r="14" spans="1:8" x14ac:dyDescent="0.2">
      <c r="A14" s="2" t="s">
        <v>28</v>
      </c>
      <c r="B14" s="3">
        <v>73</v>
      </c>
      <c r="C14" s="3">
        <v>72</v>
      </c>
      <c r="D14" s="3">
        <v>74</v>
      </c>
      <c r="E14">
        <f t="shared" si="0"/>
        <v>73</v>
      </c>
      <c r="F14">
        <f t="shared" si="1"/>
        <v>0.81649658092772603</v>
      </c>
      <c r="G14">
        <f t="shared" si="2"/>
        <v>0.47140452079103173</v>
      </c>
      <c r="H14">
        <f t="shared" si="3"/>
        <v>1.8262606682599828E-3</v>
      </c>
    </row>
    <row r="15" spans="1:8" x14ac:dyDescent="0.2">
      <c r="A15" s="2" t="s">
        <v>29</v>
      </c>
      <c r="B15" s="3">
        <v>75</v>
      </c>
      <c r="C15" s="3">
        <v>76</v>
      </c>
      <c r="D15" s="3">
        <v>74</v>
      </c>
      <c r="E15">
        <f t="shared" si="0"/>
        <v>75</v>
      </c>
      <c r="F15">
        <f t="shared" si="1"/>
        <v>0.81649658092772603</v>
      </c>
      <c r="G15">
        <f t="shared" si="2"/>
        <v>0.47140452079103173</v>
      </c>
      <c r="H15">
        <f t="shared" si="3"/>
        <v>1.2072544406102472E-2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4118E-719B-4794-A445-206180EDCE74}">
  <dimension ref="A1:C9"/>
  <sheetViews>
    <sheetView tabSelected="1" workbookViewId="0">
      <selection sqref="A1:C9"/>
    </sheetView>
  </sheetViews>
  <sheetFormatPr defaultRowHeight="14.25" x14ac:dyDescent="0.2"/>
  <sheetData>
    <row r="1" spans="1:3" x14ac:dyDescent="0.2">
      <c r="A1" s="5" t="s">
        <v>35</v>
      </c>
      <c r="B1" s="5"/>
      <c r="C1" s="5"/>
    </row>
    <row r="2" spans="1:3" x14ac:dyDescent="0.2">
      <c r="B2" t="s">
        <v>23</v>
      </c>
      <c r="C2" s="6" t="s">
        <v>34</v>
      </c>
    </row>
    <row r="3" spans="1:3" x14ac:dyDescent="0.2">
      <c r="B3" s="3">
        <v>70</v>
      </c>
      <c r="C3" s="3">
        <v>50</v>
      </c>
    </row>
    <row r="4" spans="1:3" x14ac:dyDescent="0.2">
      <c r="B4" s="3">
        <v>65</v>
      </c>
      <c r="C4" s="3">
        <v>42</v>
      </c>
    </row>
    <row r="5" spans="1:3" x14ac:dyDescent="0.2">
      <c r="B5" s="3">
        <v>70</v>
      </c>
      <c r="C5" s="3">
        <v>41.6</v>
      </c>
    </row>
    <row r="6" spans="1:3" x14ac:dyDescent="0.2">
      <c r="A6" t="s">
        <v>9</v>
      </c>
      <c r="B6">
        <f>AVERAGE(B3:B5)</f>
        <v>68.333333333333329</v>
      </c>
      <c r="C6">
        <f t="shared" ref="C6" si="0">AVERAGE(C3:C5)</f>
        <v>44.533333333333331</v>
      </c>
    </row>
    <row r="7" spans="1:3" x14ac:dyDescent="0.2">
      <c r="A7" t="s">
        <v>10</v>
      </c>
      <c r="C7">
        <f t="shared" ref="C7" si="1">_xlfn.STDEV.P(C3:C5)</f>
        <v>3.8689648342791751</v>
      </c>
    </row>
    <row r="8" spans="1:3" x14ac:dyDescent="0.2">
      <c r="A8" t="s">
        <v>11</v>
      </c>
      <c r="C8">
        <f>C7/SQRT(3)</f>
        <v>2.2337478885562776</v>
      </c>
    </row>
    <row r="9" spans="1:3" x14ac:dyDescent="0.2">
      <c r="A9" t="s">
        <v>12</v>
      </c>
      <c r="C9">
        <f>_xlfn.T.TEST(B3:B5,C3:C5,2,2)</f>
        <v>1.7523122910705863E-3</v>
      </c>
    </row>
  </sheetData>
  <mergeCells count="1">
    <mergeCell ref="A1:C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Figure 6A</vt:lpstr>
      <vt:lpstr>Figure 6B</vt:lpstr>
      <vt:lpstr>Figure 6C</vt:lpstr>
      <vt:lpstr>Figure 6F</vt:lpstr>
      <vt:lpstr>Figure 6G</vt:lpstr>
      <vt:lpstr>Figure 6H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</cp:lastModifiedBy>
  <dcterms:created xsi:type="dcterms:W3CDTF">2015-06-05T18:17:20Z</dcterms:created>
  <dcterms:modified xsi:type="dcterms:W3CDTF">2021-12-21T12:58:03Z</dcterms:modified>
</cp:coreProperties>
</file>